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410" windowHeight="10245" tabRatio="703" firstSheet="9" activeTab="9"/>
  </bookViews>
  <sheets>
    <sheet name="Титул" sheetId="18" state="hidden" r:id="rId1"/>
    <sheet name="Паспорт МП" sheetId="11" state="hidden" r:id="rId2"/>
    <sheet name="Паспорт ПП1" sheetId="19" state="hidden" r:id="rId3"/>
    <sheet name="Паспорт ПП2" sheetId="20" state="hidden" r:id="rId4"/>
    <sheet name="таблица 1" sheetId="3" state="hidden" r:id="rId5"/>
    <sheet name="таблица 2" sheetId="1" state="hidden" r:id="rId6"/>
    <sheet name="таблица 3" sheetId="17" state="hidden" r:id="rId7"/>
    <sheet name="таблица 4 " sheetId="16" state="hidden" r:id="rId8"/>
    <sheet name="Таблица 5" sheetId="23" state="hidden" r:id="rId9"/>
    <sheet name="Комплексный план 2022" sheetId="22" r:id="rId10"/>
  </sheets>
  <externalReferences>
    <externalReference r:id="rId11"/>
  </externalReferences>
  <definedNames>
    <definedName name="_xlnm._FilterDatabase" localSheetId="9" hidden="1">'Комплексный план 2022'!$A$8:$K$112</definedName>
    <definedName name="_xlnm._FilterDatabase" localSheetId="6" hidden="1">'таблица 3'!$A$7:$M$119</definedName>
    <definedName name="_xlnm.Print_Titles" localSheetId="9">'Комплексный план 2022'!$8:$11</definedName>
    <definedName name="_xlnm.Print_Titles" localSheetId="4">'таблица 1'!$7:$9</definedName>
    <definedName name="_xlnm.Print_Titles" localSheetId="5">'таблица 2'!$4:$5</definedName>
    <definedName name="_xlnm.Print_Titles" localSheetId="6">'таблица 3'!$7:$8</definedName>
    <definedName name="_xlnm.Print_Titles" localSheetId="7">'таблица 4 '!$7:$9</definedName>
    <definedName name="_xlnm.Print_Area" localSheetId="6">'таблица 3'!$A$3:$K$119</definedName>
    <definedName name="округлить">#REF!</definedName>
  </definedName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0" i="17"/>
  <c r="G111" i="22" l="1"/>
  <c r="G87" l="1"/>
  <c r="G101" l="1"/>
  <c r="K56" i="16" l="1"/>
  <c r="K55" s="1"/>
  <c r="K54" s="1"/>
  <c r="E31" i="17"/>
  <c r="F31"/>
  <c r="J31"/>
  <c r="I31"/>
  <c r="H31"/>
  <c r="G31"/>
  <c r="D85"/>
  <c r="L31" i="16"/>
  <c r="L30" s="1"/>
  <c r="K31"/>
  <c r="K30" s="1"/>
  <c r="N55"/>
  <c r="N54" s="1"/>
  <c r="M55"/>
  <c r="M54" s="1"/>
  <c r="L55"/>
  <c r="L54" s="1"/>
  <c r="J55"/>
  <c r="J54" s="1"/>
  <c r="I55"/>
  <c r="I54" s="1"/>
  <c r="H13"/>
  <c r="I97" i="17"/>
  <c r="H97"/>
  <c r="J97"/>
  <c r="E97"/>
  <c r="F97"/>
  <c r="G97"/>
  <c r="G112" i="22" l="1"/>
  <c r="D97" i="17"/>
  <c r="H56" i="16"/>
  <c r="H57"/>
  <c r="H55"/>
  <c r="H54" l="1"/>
  <c r="J77" i="17"/>
  <c r="I77"/>
  <c r="G77"/>
  <c r="E77"/>
  <c r="F77"/>
  <c r="H77"/>
  <c r="J32" l="1"/>
  <c r="J19" s="1"/>
  <c r="M66" i="16"/>
  <c r="M65" s="1"/>
  <c r="M64" s="1"/>
  <c r="E95" i="17"/>
  <c r="F95"/>
  <c r="L66" i="16"/>
  <c r="L65" s="1"/>
  <c r="L64" s="1"/>
  <c r="J95" i="17"/>
  <c r="I95"/>
  <c r="H95"/>
  <c r="G95"/>
  <c r="E60"/>
  <c r="F60"/>
  <c r="G60"/>
  <c r="H60"/>
  <c r="I60"/>
  <c r="J60"/>
  <c r="N66" i="16"/>
  <c r="N65" s="1"/>
  <c r="N64" s="1"/>
  <c r="J66"/>
  <c r="J65" s="1"/>
  <c r="J64" s="1"/>
  <c r="I66"/>
  <c r="I65" s="1"/>
  <c r="I64" s="1"/>
  <c r="G42" i="17"/>
  <c r="G38" s="1"/>
  <c r="K24" i="16" s="1"/>
  <c r="G90" i="17"/>
  <c r="J122"/>
  <c r="I122"/>
  <c r="H122"/>
  <c r="G122"/>
  <c r="F122"/>
  <c r="E122"/>
  <c r="K86" i="16"/>
  <c r="K85" s="1"/>
  <c r="K84" s="1"/>
  <c r="J120" i="17"/>
  <c r="I120"/>
  <c r="H120"/>
  <c r="E120"/>
  <c r="F120"/>
  <c r="J86" i="16" s="1"/>
  <c r="J85" s="1"/>
  <c r="J84" s="1"/>
  <c r="D121" i="17"/>
  <c r="G24"/>
  <c r="H91" i="16"/>
  <c r="N90"/>
  <c r="M90"/>
  <c r="L90"/>
  <c r="K90"/>
  <c r="J90"/>
  <c r="I90"/>
  <c r="H87"/>
  <c r="N86"/>
  <c r="N85" s="1"/>
  <c r="N84" s="1"/>
  <c r="M86"/>
  <c r="M85" s="1"/>
  <c r="M84" s="1"/>
  <c r="L86"/>
  <c r="L85" s="1"/>
  <c r="L84" s="1"/>
  <c r="I86"/>
  <c r="I85" s="1"/>
  <c r="I84" s="1"/>
  <c r="I32" i="17"/>
  <c r="I19" s="1"/>
  <c r="H90"/>
  <c r="D37"/>
  <c r="H32"/>
  <c r="H19" s="1"/>
  <c r="G32"/>
  <c r="G19" s="1"/>
  <c r="F32"/>
  <c r="F19" s="1"/>
  <c r="D41"/>
  <c r="F30"/>
  <c r="G30"/>
  <c r="H30"/>
  <c r="I30"/>
  <c r="J30"/>
  <c r="E30"/>
  <c r="D62"/>
  <c r="F90"/>
  <c r="I90"/>
  <c r="J90"/>
  <c r="E90"/>
  <c r="F26"/>
  <c r="F13" s="1"/>
  <c r="G26"/>
  <c r="H26"/>
  <c r="I26"/>
  <c r="J26"/>
  <c r="E26"/>
  <c r="D63"/>
  <c r="G28"/>
  <c r="F28"/>
  <c r="H28"/>
  <c r="I28"/>
  <c r="J28"/>
  <c r="E28"/>
  <c r="D115"/>
  <c r="D116"/>
  <c r="D117"/>
  <c r="D118"/>
  <c r="D119"/>
  <c r="F106"/>
  <c r="J74" i="16" s="1"/>
  <c r="J73" s="1"/>
  <c r="J72" s="1"/>
  <c r="G106" i="17"/>
  <c r="K74" i="16" s="1"/>
  <c r="K73" s="1"/>
  <c r="K72" s="1"/>
  <c r="H106" i="17"/>
  <c r="L74" i="16" s="1"/>
  <c r="L73" s="1"/>
  <c r="L72" s="1"/>
  <c r="I106" i="17"/>
  <c r="M74" i="16" s="1"/>
  <c r="M73" s="1"/>
  <c r="M72" s="1"/>
  <c r="J106" i="17"/>
  <c r="N74" i="16" s="1"/>
  <c r="N73" s="1"/>
  <c r="N72" s="1"/>
  <c r="E106" i="17"/>
  <c r="I74" i="16" s="1"/>
  <c r="I73" s="1"/>
  <c r="I72" s="1"/>
  <c r="D110" i="17"/>
  <c r="E20" i="20"/>
  <c r="F20"/>
  <c r="G20"/>
  <c r="H20"/>
  <c r="I20"/>
  <c r="D20"/>
  <c r="E21" i="19"/>
  <c r="F21"/>
  <c r="G21"/>
  <c r="H21"/>
  <c r="I21"/>
  <c r="D21"/>
  <c r="E21" i="11"/>
  <c r="F21"/>
  <c r="G21"/>
  <c r="H21"/>
  <c r="I21"/>
  <c r="D21"/>
  <c r="F15" i="3"/>
  <c r="F20"/>
  <c r="G20"/>
  <c r="G15"/>
  <c r="I20"/>
  <c r="J20"/>
  <c r="K20"/>
  <c r="L20"/>
  <c r="M20"/>
  <c r="H20"/>
  <c r="I15"/>
  <c r="J15"/>
  <c r="K15"/>
  <c r="L15"/>
  <c r="M15"/>
  <c r="H15"/>
  <c r="F34" i="17"/>
  <c r="F21" s="1"/>
  <c r="E89"/>
  <c r="H17" i="16"/>
  <c r="H21"/>
  <c r="H25"/>
  <c r="H29"/>
  <c r="H33"/>
  <c r="H37"/>
  <c r="H41"/>
  <c r="H45"/>
  <c r="H49"/>
  <c r="H53"/>
  <c r="H63"/>
  <c r="H67"/>
  <c r="H71"/>
  <c r="H75"/>
  <c r="H79"/>
  <c r="H83"/>
  <c r="I52"/>
  <c r="I51" s="1"/>
  <c r="I50" s="1"/>
  <c r="J70"/>
  <c r="J69" s="1"/>
  <c r="J68" s="1"/>
  <c r="K70"/>
  <c r="K69" s="1"/>
  <c r="K68" s="1"/>
  <c r="L70"/>
  <c r="L69" s="1"/>
  <c r="L68" s="1"/>
  <c r="M70"/>
  <c r="M69" s="1"/>
  <c r="M68" s="1"/>
  <c r="N70"/>
  <c r="N69" s="1"/>
  <c r="N68" s="1"/>
  <c r="I70"/>
  <c r="I69" s="1"/>
  <c r="I68" s="1"/>
  <c r="E91" i="17"/>
  <c r="F111"/>
  <c r="J78" i="16" s="1"/>
  <c r="J77" s="1"/>
  <c r="J76" s="1"/>
  <c r="G111" i="17"/>
  <c r="K78" i="16" s="1"/>
  <c r="K77" s="1"/>
  <c r="K76" s="1"/>
  <c r="H111" i="17"/>
  <c r="L78" i="16" s="1"/>
  <c r="L77" s="1"/>
  <c r="L76" s="1"/>
  <c r="I111" i="17"/>
  <c r="M78" i="16" s="1"/>
  <c r="M77" s="1"/>
  <c r="M76" s="1"/>
  <c r="J111" i="17"/>
  <c r="N78" i="16" s="1"/>
  <c r="N77" s="1"/>
  <c r="N76" s="1"/>
  <c r="G88" i="17"/>
  <c r="H88"/>
  <c r="I88"/>
  <c r="J88"/>
  <c r="F94"/>
  <c r="E94"/>
  <c r="F33"/>
  <c r="F20" s="1"/>
  <c r="G33"/>
  <c r="G20" s="1"/>
  <c r="E33"/>
  <c r="E20" s="1"/>
  <c r="F24"/>
  <c r="E24"/>
  <c r="E34"/>
  <c r="E21" s="1"/>
  <c r="J52" i="16"/>
  <c r="J51" s="1"/>
  <c r="J50" s="1"/>
  <c r="K52"/>
  <c r="K51" s="1"/>
  <c r="K50" s="1"/>
  <c r="L52"/>
  <c r="L51" s="1"/>
  <c r="L50" s="1"/>
  <c r="M52"/>
  <c r="M51" s="1"/>
  <c r="M50" s="1"/>
  <c r="N52"/>
  <c r="N51" s="1"/>
  <c r="N50" s="1"/>
  <c r="J36"/>
  <c r="J35" s="1"/>
  <c r="J34" s="1"/>
  <c r="K36"/>
  <c r="K35" s="1"/>
  <c r="K34" s="1"/>
  <c r="L36"/>
  <c r="L35" s="1"/>
  <c r="L34" s="1"/>
  <c r="M36"/>
  <c r="M35" s="1"/>
  <c r="M34" s="1"/>
  <c r="N36"/>
  <c r="N35" s="1"/>
  <c r="N34" s="1"/>
  <c r="I36"/>
  <c r="I35" s="1"/>
  <c r="I34" s="1"/>
  <c r="J32"/>
  <c r="J31" s="1"/>
  <c r="J30" s="1"/>
  <c r="M32"/>
  <c r="M31" s="1"/>
  <c r="M30" s="1"/>
  <c r="N32"/>
  <c r="N31" s="1"/>
  <c r="N30" s="1"/>
  <c r="I32"/>
  <c r="I31" s="1"/>
  <c r="I30" s="1"/>
  <c r="E92" i="17"/>
  <c r="H33"/>
  <c r="H20" s="1"/>
  <c r="J34"/>
  <c r="J21" s="1"/>
  <c r="J25"/>
  <c r="F25"/>
  <c r="I27"/>
  <c r="H25"/>
  <c r="I33"/>
  <c r="I20" s="1"/>
  <c r="H34"/>
  <c r="H21" s="1"/>
  <c r="I25"/>
  <c r="E29"/>
  <c r="G29"/>
  <c r="J33"/>
  <c r="J20" s="1"/>
  <c r="I34"/>
  <c r="I21" s="1"/>
  <c r="H27"/>
  <c r="J29"/>
  <c r="I24"/>
  <c r="J24"/>
  <c r="E27"/>
  <c r="G27"/>
  <c r="F29"/>
  <c r="I29"/>
  <c r="H24"/>
  <c r="H11" s="1"/>
  <c r="F27"/>
  <c r="E25"/>
  <c r="G25"/>
  <c r="G34"/>
  <c r="G21" s="1"/>
  <c r="J27"/>
  <c r="H29"/>
  <c r="F88"/>
  <c r="E88"/>
  <c r="E93"/>
  <c r="D112"/>
  <c r="E111"/>
  <c r="I78" i="16" s="1"/>
  <c r="I77" s="1"/>
  <c r="I76" s="1"/>
  <c r="J91" i="17"/>
  <c r="F91"/>
  <c r="G92"/>
  <c r="H93"/>
  <c r="I94"/>
  <c r="I91"/>
  <c r="J92"/>
  <c r="F92"/>
  <c r="G93"/>
  <c r="H94"/>
  <c r="G91"/>
  <c r="H92"/>
  <c r="I93"/>
  <c r="J94"/>
  <c r="K66" i="16"/>
  <c r="K65" s="1"/>
  <c r="K64" s="1"/>
  <c r="G89" i="17"/>
  <c r="J89"/>
  <c r="F89"/>
  <c r="H91"/>
  <c r="I92"/>
  <c r="J93"/>
  <c r="F93"/>
  <c r="G94"/>
  <c r="I89"/>
  <c r="H89"/>
  <c r="F35"/>
  <c r="J20" i="16" s="1"/>
  <c r="J19" s="1"/>
  <c r="J18" s="1"/>
  <c r="D69" i="17"/>
  <c r="I113"/>
  <c r="M82" i="16" s="1"/>
  <c r="M81" s="1"/>
  <c r="M80" s="1"/>
  <c r="H35" i="17"/>
  <c r="L20" i="16" s="1"/>
  <c r="L19" s="1"/>
  <c r="L18" s="1"/>
  <c r="I35" i="17"/>
  <c r="M20" i="16" s="1"/>
  <c r="M19" s="1"/>
  <c r="M18" s="1"/>
  <c r="J35" i="17"/>
  <c r="N20" i="16" s="1"/>
  <c r="N19" s="1"/>
  <c r="N18" s="1"/>
  <c r="J52" i="17"/>
  <c r="J50" s="1"/>
  <c r="N28" i="16" s="1"/>
  <c r="N27" s="1"/>
  <c r="N26" s="1"/>
  <c r="F52" i="17"/>
  <c r="F50" s="1"/>
  <c r="J28" i="16" s="1"/>
  <c r="J27" s="1"/>
  <c r="J26" s="1"/>
  <c r="D43" i="17"/>
  <c r="J18"/>
  <c r="D58"/>
  <c r="D53"/>
  <c r="E66"/>
  <c r="E65" s="1"/>
  <c r="I66"/>
  <c r="I65" s="1"/>
  <c r="M40" i="16" s="1"/>
  <c r="M39" s="1"/>
  <c r="M38" s="1"/>
  <c r="D107" i="17"/>
  <c r="D108"/>
  <c r="D102"/>
  <c r="E35"/>
  <c r="D103"/>
  <c r="D68"/>
  <c r="D39"/>
  <c r="D40"/>
  <c r="J66"/>
  <c r="J65" s="1"/>
  <c r="N40" i="16" s="1"/>
  <c r="N39" s="1"/>
  <c r="N38" s="1"/>
  <c r="F66" i="17"/>
  <c r="F65" s="1"/>
  <c r="J40" i="16" s="1"/>
  <c r="J39" s="1"/>
  <c r="J38" s="1"/>
  <c r="D100" i="17"/>
  <c r="D104"/>
  <c r="D73"/>
  <c r="J42"/>
  <c r="J38" s="1"/>
  <c r="N24" i="16" s="1"/>
  <c r="N23" s="1"/>
  <c r="N22" s="1"/>
  <c r="F42" i="17"/>
  <c r="D48"/>
  <c r="D49"/>
  <c r="D36"/>
  <c r="D67"/>
  <c r="J113"/>
  <c r="N82" i="16" s="1"/>
  <c r="N81" s="1"/>
  <c r="N80" s="1"/>
  <c r="D47" i="17"/>
  <c r="F70"/>
  <c r="J44" i="16" s="1"/>
  <c r="J43" s="1"/>
  <c r="J42" s="1"/>
  <c r="I42" i="17"/>
  <c r="I38" s="1"/>
  <c r="M24" i="16" s="1"/>
  <c r="M23" s="1"/>
  <c r="M22" s="1"/>
  <c r="D45" i="17"/>
  <c r="G35"/>
  <c r="K20" i="16" s="1"/>
  <c r="K19" s="1"/>
  <c r="K18" s="1"/>
  <c r="D99" i="17"/>
  <c r="F113"/>
  <c r="G113"/>
  <c r="K82" i="16" s="1"/>
  <c r="K81" s="1"/>
  <c r="K80" s="1"/>
  <c r="H113" i="17"/>
  <c r="L82" i="16" s="1"/>
  <c r="L81" s="1"/>
  <c r="L80" s="1"/>
  <c r="E113" i="17"/>
  <c r="I82" i="16" s="1"/>
  <c r="I81" s="1"/>
  <c r="I80" s="1"/>
  <c r="D101" i="17"/>
  <c r="D98"/>
  <c r="H66"/>
  <c r="H65" s="1"/>
  <c r="L40" i="16" s="1"/>
  <c r="L39" s="1"/>
  <c r="L38" s="1"/>
  <c r="G66" i="17"/>
  <c r="G65" s="1"/>
  <c r="K40" i="16" s="1"/>
  <c r="K39" s="1"/>
  <c r="K38" s="1"/>
  <c r="D46" i="17"/>
  <c r="H42"/>
  <c r="E42"/>
  <c r="E38" s="1"/>
  <c r="I24" i="16" s="1"/>
  <c r="I23" s="1"/>
  <c r="I22" s="1"/>
  <c r="I70" i="17"/>
  <c r="M44" i="16" s="1"/>
  <c r="M43" s="1"/>
  <c r="M42" s="1"/>
  <c r="D75" i="17"/>
  <c r="E52"/>
  <c r="E50" s="1"/>
  <c r="G52"/>
  <c r="G50" s="1"/>
  <c r="K28" i="16" s="1"/>
  <c r="K27" s="1"/>
  <c r="K26" s="1"/>
  <c r="I52" i="17"/>
  <c r="I50" s="1"/>
  <c r="M28" i="16" s="1"/>
  <c r="M27" s="1"/>
  <c r="M26" s="1"/>
  <c r="M48"/>
  <c r="M47" s="1"/>
  <c r="M46" s="1"/>
  <c r="D57" i="17"/>
  <c r="H52"/>
  <c r="H50" s="1"/>
  <c r="L28" i="16" s="1"/>
  <c r="L27" s="1"/>
  <c r="L26" s="1"/>
  <c r="D56" i="17"/>
  <c r="D51"/>
  <c r="J70"/>
  <c r="N44" i="16" s="1"/>
  <c r="N43" s="1"/>
  <c r="N42" s="1"/>
  <c r="D81" i="17"/>
  <c r="D59"/>
  <c r="D55"/>
  <c r="D72"/>
  <c r="D74"/>
  <c r="D76"/>
  <c r="D79"/>
  <c r="N48" i="16"/>
  <c r="N47" s="1"/>
  <c r="N46" s="1"/>
  <c r="D80" i="17"/>
  <c r="L48" i="16"/>
  <c r="L47" s="1"/>
  <c r="L46" s="1"/>
  <c r="K48"/>
  <c r="K47" s="1"/>
  <c r="K46" s="1"/>
  <c r="J48"/>
  <c r="J47" s="1"/>
  <c r="J46" s="1"/>
  <c r="D78" i="17"/>
  <c r="E70"/>
  <c r="I44" i="16" s="1"/>
  <c r="I43" s="1"/>
  <c r="I42" s="1"/>
  <c r="G70" i="17"/>
  <c r="K44" i="16" s="1"/>
  <c r="K43" s="1"/>
  <c r="K42" s="1"/>
  <c r="H70" i="17"/>
  <c r="L44" i="16" s="1"/>
  <c r="L43" s="1"/>
  <c r="L42" s="1"/>
  <c r="D64" i="17"/>
  <c r="D61"/>
  <c r="D54"/>
  <c r="D71"/>
  <c r="D109"/>
  <c r="D114"/>
  <c r="D44"/>
  <c r="G77" i="16"/>
  <c r="G76" s="1"/>
  <c r="F77"/>
  <c r="F76" s="1"/>
  <c r="E77"/>
  <c r="E76" s="1"/>
  <c r="D77"/>
  <c r="D76" s="1"/>
  <c r="G73"/>
  <c r="G72" s="1"/>
  <c r="F73"/>
  <c r="F72" s="1"/>
  <c r="E73"/>
  <c r="E72" s="1"/>
  <c r="D73"/>
  <c r="D72" s="1"/>
  <c r="G69"/>
  <c r="G68" s="1"/>
  <c r="F69"/>
  <c r="F68" s="1"/>
  <c r="E69"/>
  <c r="E68" s="1"/>
  <c r="D69"/>
  <c r="D68" s="1"/>
  <c r="E65"/>
  <c r="E64" s="1"/>
  <c r="D65"/>
  <c r="D64" s="1"/>
  <c r="G61"/>
  <c r="G60" s="1"/>
  <c r="F61"/>
  <c r="F60" s="1"/>
  <c r="E61"/>
  <c r="E60" s="1"/>
  <c r="D61"/>
  <c r="D60" s="1"/>
  <c r="E51"/>
  <c r="E50" s="1"/>
  <c r="D51"/>
  <c r="D50" s="1"/>
  <c r="E47"/>
  <c r="E46" s="1"/>
  <c r="D47"/>
  <c r="G43"/>
  <c r="G42" s="1"/>
  <c r="F43"/>
  <c r="F42" s="1"/>
  <c r="E43"/>
  <c r="E42" s="1"/>
  <c r="D43"/>
  <c r="D42" s="1"/>
  <c r="G41"/>
  <c r="F41"/>
  <c r="E41"/>
  <c r="D41"/>
  <c r="G39"/>
  <c r="F39"/>
  <c r="E39"/>
  <c r="D39"/>
  <c r="G35"/>
  <c r="G34" s="1"/>
  <c r="F35"/>
  <c r="F34" s="1"/>
  <c r="E35"/>
  <c r="E34" s="1"/>
  <c r="D35"/>
  <c r="D34" s="1"/>
  <c r="G19"/>
  <c r="G18" s="1"/>
  <c r="F19"/>
  <c r="F18" s="1"/>
  <c r="E19"/>
  <c r="E18" s="1"/>
  <c r="D19"/>
  <c r="D18" s="1"/>
  <c r="G17"/>
  <c r="G13" s="1"/>
  <c r="F17"/>
  <c r="F13" s="1"/>
  <c r="E17"/>
  <c r="E13" s="1"/>
  <c r="D17"/>
  <c r="D13" s="1"/>
  <c r="G15"/>
  <c r="F15"/>
  <c r="E15"/>
  <c r="D15"/>
  <c r="G11"/>
  <c r="F11"/>
  <c r="E11"/>
  <c r="D11"/>
  <c r="F38" i="17"/>
  <c r="J24" i="16" s="1"/>
  <c r="J23" s="1"/>
  <c r="J22" s="1"/>
  <c r="J82"/>
  <c r="J81" s="1"/>
  <c r="J80" s="1"/>
  <c r="I18" i="17"/>
  <c r="D105"/>
  <c r="K23" i="16" l="1"/>
  <c r="K22" s="1"/>
  <c r="K16"/>
  <c r="J17" i="17"/>
  <c r="I11"/>
  <c r="F17"/>
  <c r="D120"/>
  <c r="D122"/>
  <c r="H18"/>
  <c r="H84" i="16"/>
  <c r="J89"/>
  <c r="J88" s="1"/>
  <c r="N89"/>
  <c r="N88" s="1"/>
  <c r="N62" s="1"/>
  <c r="N61" s="1"/>
  <c r="N60" s="1"/>
  <c r="I89"/>
  <c r="I88" s="1"/>
  <c r="M89"/>
  <c r="M88" s="1"/>
  <c r="M62" s="1"/>
  <c r="M61" s="1"/>
  <c r="M60" s="1"/>
  <c r="L89"/>
  <c r="L88" s="1"/>
  <c r="L62" s="1"/>
  <c r="L61" s="1"/>
  <c r="L60" s="1"/>
  <c r="K89"/>
  <c r="K88" s="1"/>
  <c r="E14" i="17"/>
  <c r="I17"/>
  <c r="E14" i="16"/>
  <c r="E38"/>
  <c r="F18" i="17"/>
  <c r="I16"/>
  <c r="E16"/>
  <c r="E17"/>
  <c r="G11"/>
  <c r="E15"/>
  <c r="I87"/>
  <c r="I86" s="1"/>
  <c r="J13"/>
  <c r="G12"/>
  <c r="J16" i="16"/>
  <c r="J15" s="1"/>
  <c r="J14" s="1"/>
  <c r="K15"/>
  <c r="K14" s="1"/>
  <c r="F10"/>
  <c r="D19" i="17"/>
  <c r="G18"/>
  <c r="D94"/>
  <c r="H14"/>
  <c r="G16"/>
  <c r="E23"/>
  <c r="E22" s="1"/>
  <c r="I15"/>
  <c r="F38" i="16"/>
  <c r="E10"/>
  <c r="G14"/>
  <c r="F14"/>
  <c r="C21" i="11"/>
  <c r="H86" i="16"/>
  <c r="D14"/>
  <c r="G10"/>
  <c r="H85"/>
  <c r="H90"/>
  <c r="D38"/>
  <c r="G38"/>
  <c r="G13" i="17"/>
  <c r="H13"/>
  <c r="I13"/>
  <c r="I14"/>
  <c r="D20"/>
  <c r="C20" i="20"/>
  <c r="C21" i="19"/>
  <c r="J14" i="17"/>
  <c r="F16"/>
  <c r="J15"/>
  <c r="E13"/>
  <c r="D70"/>
  <c r="J11"/>
  <c r="F15"/>
  <c r="F11"/>
  <c r="F14"/>
  <c r="G14"/>
  <c r="F23"/>
  <c r="F22" s="1"/>
  <c r="H17"/>
  <c r="D35"/>
  <c r="F87"/>
  <c r="F86" s="1"/>
  <c r="E12"/>
  <c r="D95"/>
  <c r="I23"/>
  <c r="D113"/>
  <c r="E11"/>
  <c r="H16"/>
  <c r="J16"/>
  <c r="I12"/>
  <c r="G15"/>
  <c r="D34"/>
  <c r="D90"/>
  <c r="D93"/>
  <c r="D29"/>
  <c r="D88"/>
  <c r="D66"/>
  <c r="D111"/>
  <c r="D77"/>
  <c r="H87"/>
  <c r="H86" s="1"/>
  <c r="D92"/>
  <c r="G87"/>
  <c r="G86" s="1"/>
  <c r="D91"/>
  <c r="E18"/>
  <c r="D25"/>
  <c r="H12"/>
  <c r="J12"/>
  <c r="D21"/>
  <c r="D24"/>
  <c r="I40" i="16"/>
  <c r="I39" s="1"/>
  <c r="I38" s="1"/>
  <c r="D65" i="17"/>
  <c r="D50"/>
  <c r="I28" i="16"/>
  <c r="I27" s="1"/>
  <c r="I26" s="1"/>
  <c r="J62"/>
  <c r="J61" s="1"/>
  <c r="J60" s="1"/>
  <c r="H76"/>
  <c r="H78"/>
  <c r="H66"/>
  <c r="H74"/>
  <c r="D52" i="17"/>
  <c r="J87"/>
  <c r="J86" s="1"/>
  <c r="F12"/>
  <c r="I48" i="16"/>
  <c r="I47" s="1"/>
  <c r="I46" s="1"/>
  <c r="D42" i="17"/>
  <c r="D106"/>
  <c r="D27"/>
  <c r="D31"/>
  <c r="D89"/>
  <c r="E87"/>
  <c r="I20" i="16"/>
  <c r="I19" s="1"/>
  <c r="I18" s="1"/>
  <c r="H15" i="17"/>
  <c r="D26"/>
  <c r="D32"/>
  <c r="H44" i="16"/>
  <c r="J23" i="17"/>
  <c r="H52" i="16"/>
  <c r="G17" i="17"/>
  <c r="D28"/>
  <c r="H38"/>
  <c r="L24" i="16" s="1"/>
  <c r="L23" s="1"/>
  <c r="L22" s="1"/>
  <c r="H22" s="1"/>
  <c r="H35"/>
  <c r="H42"/>
  <c r="H68"/>
  <c r="H69"/>
  <c r="H43"/>
  <c r="H82"/>
  <c r="H34"/>
  <c r="H70"/>
  <c r="H36"/>
  <c r="H31"/>
  <c r="I62"/>
  <c r="I61" s="1"/>
  <c r="I60" s="1"/>
  <c r="H30"/>
  <c r="D60" i="17"/>
  <c r="D30"/>
  <c r="G23"/>
  <c r="H23"/>
  <c r="H22" s="1"/>
  <c r="D33"/>
  <c r="H89" i="16" l="1"/>
  <c r="H88"/>
  <c r="D16" i="17"/>
  <c r="D10" i="16"/>
  <c r="J22" i="17"/>
  <c r="N16" i="16" s="1"/>
  <c r="N15" s="1"/>
  <c r="N14" s="1"/>
  <c r="I22" i="17"/>
  <c r="M16" i="16" s="1"/>
  <c r="M15" s="1"/>
  <c r="M14" s="1"/>
  <c r="D13" i="17"/>
  <c r="D18"/>
  <c r="I19" i="20"/>
  <c r="H77" i="16"/>
  <c r="F10" i="17"/>
  <c r="F9" s="1"/>
  <c r="J10"/>
  <c r="J9" s="1"/>
  <c r="D11"/>
  <c r="D14"/>
  <c r="I10"/>
  <c r="I9" s="1"/>
  <c r="G10"/>
  <c r="G9" s="1"/>
  <c r="H64" i="16"/>
  <c r="D17" i="17"/>
  <c r="D15"/>
  <c r="H10"/>
  <c r="H9" s="1"/>
  <c r="D12"/>
  <c r="E10"/>
  <c r="E19" i="20"/>
  <c r="H40" i="16"/>
  <c r="H20"/>
  <c r="I16"/>
  <c r="I15" s="1"/>
  <c r="I14" s="1"/>
  <c r="H65"/>
  <c r="G22" i="17"/>
  <c r="E86"/>
  <c r="D87"/>
  <c r="D86" s="1"/>
  <c r="H48" i="16"/>
  <c r="H28"/>
  <c r="H24"/>
  <c r="D38" i="17"/>
  <c r="H73" i="16"/>
  <c r="H72"/>
  <c r="I17" i="20"/>
  <c r="I18"/>
  <c r="D19"/>
  <c r="G19"/>
  <c r="H80" i="16"/>
  <c r="H19" i="20"/>
  <c r="H50" i="16"/>
  <c r="H51"/>
  <c r="H81"/>
  <c r="L16"/>
  <c r="D23" i="17"/>
  <c r="L12" i="16" l="1"/>
  <c r="L11" s="1"/>
  <c r="L10" s="1"/>
  <c r="L15"/>
  <c r="L14" s="1"/>
  <c r="K62"/>
  <c r="K61" s="1"/>
  <c r="K60" s="1"/>
  <c r="I20" i="19"/>
  <c r="N12" i="16"/>
  <c r="M12"/>
  <c r="M11" s="1"/>
  <c r="M10" s="1"/>
  <c r="H20" i="19"/>
  <c r="E9" i="17"/>
  <c r="D9" s="1"/>
  <c r="D10"/>
  <c r="F20" i="19"/>
  <c r="H27" i="16"/>
  <c r="H26"/>
  <c r="E17" i="20"/>
  <c r="E18"/>
  <c r="H18" i="16"/>
  <c r="H19"/>
  <c r="H46"/>
  <c r="H47"/>
  <c r="D20" i="19"/>
  <c r="I12" i="16"/>
  <c r="I11" s="1"/>
  <c r="I10" s="1"/>
  <c r="H38"/>
  <c r="H39"/>
  <c r="G17" i="20"/>
  <c r="G18"/>
  <c r="H17"/>
  <c r="H18"/>
  <c r="D18"/>
  <c r="D22" i="17"/>
  <c r="G20" i="19"/>
  <c r="E20"/>
  <c r="H16" i="16"/>
  <c r="J12"/>
  <c r="J11" s="1"/>
  <c r="J10" s="1"/>
  <c r="N11" l="1"/>
  <c r="N10" s="1"/>
  <c r="I18" i="11" s="1"/>
  <c r="K12" i="16"/>
  <c r="F19" i="20"/>
  <c r="C19" s="1"/>
  <c r="H62" i="16"/>
  <c r="I20" i="11"/>
  <c r="I18" i="19"/>
  <c r="I19"/>
  <c r="H20" i="11"/>
  <c r="H19" i="19"/>
  <c r="H18"/>
  <c r="C20"/>
  <c r="F19"/>
  <c r="F18"/>
  <c r="D19"/>
  <c r="D18"/>
  <c r="D20" i="11"/>
  <c r="H19"/>
  <c r="H18"/>
  <c r="D17" i="20"/>
  <c r="G18" i="19"/>
  <c r="G19"/>
  <c r="G20" i="11"/>
  <c r="H15" i="16"/>
  <c r="E19" i="19"/>
  <c r="E20" i="11"/>
  <c r="I19" l="1"/>
  <c r="K11" i="16"/>
  <c r="K10" s="1"/>
  <c r="F18" i="11" s="1"/>
  <c r="H12" i="16"/>
  <c r="F20" i="11"/>
  <c r="C20" s="1"/>
  <c r="F18" i="20"/>
  <c r="C18" s="1"/>
  <c r="E15" s="1"/>
  <c r="H61" i="16"/>
  <c r="D18" i="11"/>
  <c r="D19"/>
  <c r="C19" i="19"/>
  <c r="E16" s="1"/>
  <c r="G18" i="11"/>
  <c r="G19"/>
  <c r="H14" i="16"/>
  <c r="E18" i="19"/>
  <c r="C18" s="1"/>
  <c r="E19" i="11"/>
  <c r="H11" i="16" l="1"/>
  <c r="F19" i="11"/>
  <c r="C19" s="1"/>
  <c r="E16" s="1"/>
  <c r="F17" i="20"/>
  <c r="C17" s="1"/>
  <c r="H60" i="16"/>
  <c r="E18" i="11"/>
  <c r="C18" s="1"/>
  <c r="H10" i="16"/>
  <c r="H23"/>
</calcChain>
</file>

<file path=xl/sharedStrings.xml><?xml version="1.0" encoding="utf-8"?>
<sst xmlns="http://schemas.openxmlformats.org/spreadsheetml/2006/main" count="1433" uniqueCount="524">
  <si>
    <t>№ п/п</t>
  </si>
  <si>
    <t>Ед. измерения</t>
  </si>
  <si>
    <t>Статус</t>
  </si>
  <si>
    <t>Ответственный исполнитель, соисполнители</t>
  </si>
  <si>
    <t>Рз, Пр</t>
  </si>
  <si>
    <t>КЦСР</t>
  </si>
  <si>
    <t>КВСР</t>
  </si>
  <si>
    <t>Муниципальная программа</t>
  </si>
  <si>
    <t>Подпрограмма 2</t>
  </si>
  <si>
    <t>КБК</t>
  </si>
  <si>
    <t>ГРБС</t>
  </si>
  <si>
    <t>2020 год</t>
  </si>
  <si>
    <t>к муниципальной программе "Муниципальное управление</t>
  </si>
  <si>
    <t xml:space="preserve">в муниципальном образовании городского округа "Усинск" в 2014-2016 гг."  </t>
  </si>
  <si>
    <t xml:space="preserve">Приложение 1                                                                                                                                                                                                                                                                                                                                                                                                                                                                                       </t>
  </si>
  <si>
    <t>Таблица 1</t>
  </si>
  <si>
    <t>Источник финансирования</t>
  </si>
  <si>
    <t>Ответственный исполнитель  муниципальной программы</t>
  </si>
  <si>
    <t xml:space="preserve">Соисполнители муниципальной программы </t>
  </si>
  <si>
    <t>Программно-целевые инструменты муниципальной программы</t>
  </si>
  <si>
    <t>Цель муниципальной программы</t>
  </si>
  <si>
    <t>Задачи муниципальной программы</t>
  </si>
  <si>
    <t>Целевые показатели (индикаторы) муниципальной программы</t>
  </si>
  <si>
    <t>Этапы и сроки реализации муниципальной программы</t>
  </si>
  <si>
    <t>Ожидаемые результаты реализации муниципальной программы</t>
  </si>
  <si>
    <t>Всего</t>
  </si>
  <si>
    <t>Подпрограммы муниципальной программы</t>
  </si>
  <si>
    <t>Оценка расходов, тыс. руб.</t>
  </si>
  <si>
    <t>Таблица 4</t>
  </si>
  <si>
    <t>Таблица 2</t>
  </si>
  <si>
    <t>2021 год</t>
  </si>
  <si>
    <t>Наименование целевого индикатора (показателя)</t>
  </si>
  <si>
    <t>2022 год</t>
  </si>
  <si>
    <t>2023 год</t>
  </si>
  <si>
    <t>2024 год</t>
  </si>
  <si>
    <t>2025 год</t>
  </si>
  <si>
    <t xml:space="preserve">  Номер и наименование ведомственной целевой программы (далее - ВЦП), основного мероприятия</t>
  </si>
  <si>
    <t>Срок начала реализации</t>
  </si>
  <si>
    <t>Срок окончания реализации</t>
  </si>
  <si>
    <t xml:space="preserve">Ожидаемый непосредственный результат (краткое описание) </t>
  </si>
  <si>
    <t xml:space="preserve">Основные направления реализации </t>
  </si>
  <si>
    <t>Основное мероприятие 2.3.</t>
  </si>
  <si>
    <t>Таблица № 3</t>
  </si>
  <si>
    <t>Наименование муниципальной программы, подпрограммы, ВЦП, основного мероприятия</t>
  </si>
  <si>
    <t>Расходы, тыс. руб.</t>
  </si>
  <si>
    <t>Всего (нарастающим итогом с начала реализации программы)</t>
  </si>
  <si>
    <t>Основное мероприятие    2.4.</t>
  </si>
  <si>
    <t>Основное мероприятие 2.5.</t>
  </si>
  <si>
    <t>Основное мероприятие          1.1.</t>
  </si>
  <si>
    <t>Основное мероприятие          1.2.</t>
  </si>
  <si>
    <t>Основное мероприятие          1.3.</t>
  </si>
  <si>
    <t>2020 г.</t>
  </si>
  <si>
    <t>2022 г.</t>
  </si>
  <si>
    <t>2023 г.</t>
  </si>
  <si>
    <t>2024 г.</t>
  </si>
  <si>
    <t>2025 г.</t>
  </si>
  <si>
    <t>2021 г.</t>
  </si>
  <si>
    <t>Подпрограмма 1</t>
  </si>
  <si>
    <t>Всего, в том числе</t>
  </si>
  <si>
    <t>Основное мероприятие 1.1</t>
  </si>
  <si>
    <t>Основное мероприятие 1.2</t>
  </si>
  <si>
    <t>Основное мероприятие 1.3</t>
  </si>
  <si>
    <t>Основное мероприятие 1.4</t>
  </si>
  <si>
    <t>Организация обучения сотрудников, ответственных за пожарную безопасность, страхования жизни и стимулирования добровольных пожарных ДПО (в т.ч. участие населения в борьбе с пожарами)</t>
  </si>
  <si>
    <t>Основное мероприятие 1.5</t>
  </si>
  <si>
    <t>Укомплектование пожарной техникой и средствами доставки оборудования к месту тушения пожаров в отдельных населенных пунктах</t>
  </si>
  <si>
    <t>Основное мероприятие 2.1</t>
  </si>
  <si>
    <t>Реализация государственной политики в области обеспечения безопасности людей на водных объектах, расположенных на территории МО ГО "Усинск"</t>
  </si>
  <si>
    <t>Пропаганда и обучение населения мерам безопасности на водных объектах</t>
  </si>
  <si>
    <t>Подготовка мест массового отдыха населения  на водных объектах с целью обеспечения их безопасности, охраны жизни и здоровья</t>
  </si>
  <si>
    <t>Основное мероприятие 2.4</t>
  </si>
  <si>
    <t>Организация контроля за соблюдением на водных объектах мер безопасности и правил поведения при проведении мероприятий с массовым пребыванием людей</t>
  </si>
  <si>
    <t>Оснащение техническими системами управления и оповещения населения при ЧС в условиях мирного и военного времени</t>
  </si>
  <si>
    <t>Укрепление материально-технической базы учебно-консультационного пункта (УКП) для подготовки неработающего населения</t>
  </si>
  <si>
    <t xml:space="preserve">Обеспечение пожарной безопасности и безопасности людей на водных объектах </t>
  </si>
  <si>
    <t>Основное мероприятие 1.6</t>
  </si>
  <si>
    <t>Основное мероприятие 1.7.</t>
  </si>
  <si>
    <t>Основное мероприятие 1.9.</t>
  </si>
  <si>
    <t xml:space="preserve">Гражданская оборона и защита населения от чрезвычайных ситуаций </t>
  </si>
  <si>
    <t xml:space="preserve">Основное мероприятие 2.2. </t>
  </si>
  <si>
    <t xml:space="preserve">Обеспечение безопасности жизнедеятельности населения </t>
  </si>
  <si>
    <t>Обеспечение безопасаности жизнедеятельности населения</t>
  </si>
  <si>
    <t>Обеспечение пожарной безопасности и безопасности людей на водных объектах</t>
  </si>
  <si>
    <t>Пропоганда и обучение населения мерам безопасности на водных объектах</t>
  </si>
  <si>
    <t>Подготовка мест массового отдыха населения на водныхобъектах с целью обеспечения их безопасности, охраны жизни и здоровья</t>
  </si>
  <si>
    <t xml:space="preserve">Организация контроля за соблюдением на водных объектах мер безопасности и правил поведения при проведении мероприятий с массовым пребыванием людей </t>
  </si>
  <si>
    <t>Гражданская оборона и защита населения от чрезвычайных ситуаций</t>
  </si>
  <si>
    <t>Основное мероприятие    2.1.</t>
  </si>
  <si>
    <t>Организация и обеспечение эффективной работы органов управления, сил и средств гражданской обороны</t>
  </si>
  <si>
    <t>Основное мероприятие    2.2.</t>
  </si>
  <si>
    <t xml:space="preserve">Создание и оснащение пунктов временного размещения пострадавшего населения в результате чрезвычайных ситуаций </t>
  </si>
  <si>
    <t>Основное мероприятие 2.3</t>
  </si>
  <si>
    <t>Основное мероприятие 2.5</t>
  </si>
  <si>
    <t xml:space="preserve">Мероприятия по приведению в соответствие защитных сооружений по гражданской обороне </t>
  </si>
  <si>
    <t>Проведение мониторинга и прогнозирования чрезвычайных ситуаций на водных объектах, патрулирование водных объектов на катере</t>
  </si>
  <si>
    <t>Мероприятия по приведению в соответствие защитных сооружений по гражданской обороне</t>
  </si>
  <si>
    <t>Создание и оснащение пунктов временного размещения пострадавшего населения в результате чрезвычайных ситуаций</t>
  </si>
  <si>
    <t>Организация и обеспечение эффективной работы органов управления, сил и средств Гражданской обороны</t>
  </si>
  <si>
    <t>Реализация государственной политики в области пожарной безопасности и требований законодательных и иных нормативно-правовых актов в области обеспечения безопасности</t>
  </si>
  <si>
    <t>Примечание</t>
  </si>
  <si>
    <t xml:space="preserve">1. Обеспечение пожарной безопасности и безопасности людей на водных объектах </t>
  </si>
  <si>
    <t xml:space="preserve">2. Гражданская оборона и защита населения от чрезвычайных ситуаций </t>
  </si>
  <si>
    <t>Реализация государственной политики в области обеспечения безопасности людей на водных объектах</t>
  </si>
  <si>
    <t>Перечень и характеристики  основных мероприятий муниципальной программы "Обеспечение безопасности жизнедеятельности населения"</t>
  </si>
  <si>
    <r>
      <rPr>
        <u/>
        <sz val="11"/>
        <color theme="1"/>
        <rFont val="Times New Roman"/>
        <family val="1"/>
        <charset val="204"/>
      </rPr>
      <t>2020-2022 гг.</t>
    </r>
    <r>
      <rPr>
        <sz val="11"/>
        <color theme="1"/>
        <rFont val="Times New Roman"/>
        <family val="1"/>
        <charset val="204"/>
      </rPr>
      <t xml:space="preserve"> Обслуживание пожарной сигнализации (16,0 тыс. руб.); установка емкостей объемом 25 куб. м под пожарные водоемы.</t>
    </r>
  </si>
  <si>
    <r>
      <rPr>
        <u/>
        <sz val="11"/>
        <color theme="1"/>
        <rFont val="Times New Roman"/>
        <family val="1"/>
        <charset val="204"/>
      </rPr>
      <t>2020 г</t>
    </r>
    <r>
      <rPr>
        <sz val="11"/>
        <color theme="1"/>
        <rFont val="Times New Roman"/>
        <family val="1"/>
        <charset val="204"/>
      </rPr>
      <t>. Обучение по охране труда (4 сотрудников, 3,0 тыс.руб./чел.), 
обучение ГО и ЧС (2 сотрудника, 8,0 тыс.руб./чел.)</t>
    </r>
  </si>
  <si>
    <r>
      <rPr>
        <u/>
        <sz val="11"/>
        <color theme="1"/>
        <rFont val="Times New Roman"/>
        <family val="1"/>
        <charset val="204"/>
      </rPr>
      <t>2022 г.</t>
    </r>
    <r>
      <rPr>
        <sz val="11"/>
        <color theme="1"/>
        <rFont val="Times New Roman"/>
        <family val="1"/>
        <charset val="204"/>
      </rPr>
      <t xml:space="preserve"> Обучение сотрудников проводится 1 раз в 3 года</t>
    </r>
  </si>
  <si>
    <r>
      <rPr>
        <u/>
        <sz val="11"/>
        <color theme="1"/>
        <rFont val="Times New Roman"/>
        <family val="1"/>
        <charset val="204"/>
      </rPr>
      <t>2020-2022 гг</t>
    </r>
    <r>
      <rPr>
        <sz val="11"/>
        <color theme="1"/>
        <rFont val="Times New Roman"/>
        <family val="1"/>
        <charset val="204"/>
      </rPr>
      <t>. Страхование и стимулирование 9 членов ДПФ</t>
    </r>
  </si>
  <si>
    <r>
      <rPr>
        <u/>
        <sz val="11"/>
        <color theme="1"/>
        <rFont val="Times New Roman"/>
        <family val="1"/>
        <charset val="204"/>
      </rPr>
      <t>2020-2022 гг.</t>
    </r>
    <r>
      <rPr>
        <sz val="11"/>
        <color theme="1"/>
        <rFont val="Times New Roman"/>
        <family val="1"/>
        <charset val="204"/>
      </rPr>
      <t xml:space="preserve"> Приобретение 100,0 л. ГСМ (52,0 руб./л.) в целях осуществления мониторинга безопасности на водных объектах</t>
    </r>
  </si>
  <si>
    <r>
      <rPr>
        <u/>
        <sz val="11"/>
        <color theme="1"/>
        <rFont val="Times New Roman"/>
        <family val="1"/>
        <charset val="204"/>
      </rPr>
      <t>2020 гг</t>
    </r>
    <r>
      <rPr>
        <sz val="11"/>
        <color theme="1"/>
        <rFont val="Times New Roman"/>
        <family val="1"/>
        <charset val="204"/>
      </rPr>
      <t>. Приобретение генератора для обеспечения электроэнергией на случай ЧС для ЗПУ (запасного пункта управления)</t>
    </r>
  </si>
  <si>
    <r>
      <rPr>
        <u/>
        <sz val="11"/>
        <color theme="1"/>
        <rFont val="Times New Roman"/>
        <family val="1"/>
        <charset val="204"/>
      </rPr>
      <t>2020-2022 гг.</t>
    </r>
    <r>
      <rPr>
        <sz val="11"/>
        <color theme="1"/>
        <rFont val="Times New Roman"/>
        <family val="1"/>
        <charset val="204"/>
      </rPr>
      <t xml:space="preserve"> Оплата труда за работу водомерщиков (4 чел./1 мес.)</t>
    </r>
  </si>
  <si>
    <r>
      <rPr>
        <u/>
        <sz val="11"/>
        <color theme="1"/>
        <rFont val="Times New Roman"/>
        <family val="1"/>
        <charset val="204"/>
      </rPr>
      <t>2020-2022 гг.</t>
    </r>
    <r>
      <rPr>
        <sz val="11"/>
        <color theme="1"/>
        <rFont val="Times New Roman"/>
        <family val="1"/>
        <charset val="204"/>
      </rPr>
      <t xml:space="preserve"> Оплата труда за работу водомерщика (1 чел./2 мес.) </t>
    </r>
  </si>
  <si>
    <r>
      <rPr>
        <u/>
        <sz val="11"/>
        <color theme="1"/>
        <rFont val="Times New Roman"/>
        <family val="1"/>
        <charset val="204"/>
      </rPr>
      <t xml:space="preserve">2020-2022 гг. </t>
    </r>
    <r>
      <rPr>
        <sz val="11"/>
        <color theme="1"/>
        <rFont val="Times New Roman"/>
        <family val="1"/>
        <charset val="204"/>
      </rPr>
      <t>Оплата труда за работу водомерщика (1 чел./1 мес.)</t>
    </r>
  </si>
  <si>
    <r>
      <rPr>
        <u/>
        <sz val="11"/>
        <color theme="1"/>
        <rFont val="Times New Roman"/>
        <family val="1"/>
        <charset val="204"/>
      </rPr>
      <t>2020-2022 гг.</t>
    </r>
    <r>
      <rPr>
        <sz val="11"/>
        <color theme="1"/>
        <rFont val="Times New Roman"/>
        <family val="1"/>
        <charset val="204"/>
      </rPr>
      <t xml:space="preserve"> Приобретение 100,0 л. ГСМ для осуществления спасательных операций (52,0 руб./л)</t>
    </r>
  </si>
  <si>
    <r>
      <rPr>
        <u/>
        <sz val="11"/>
        <color theme="1"/>
        <rFont val="Times New Roman"/>
        <family val="1"/>
        <charset val="204"/>
      </rPr>
      <t>2020-2022 гг.</t>
    </r>
    <r>
      <rPr>
        <sz val="11"/>
        <color theme="1"/>
        <rFont val="Times New Roman"/>
        <family val="1"/>
        <charset val="204"/>
      </rPr>
      <t xml:space="preserve"> Страхование и материальное стимулирование 7 членов ДПФ </t>
    </r>
  </si>
  <si>
    <r>
      <rPr>
        <u/>
        <sz val="11"/>
        <color theme="1"/>
        <rFont val="Times New Roman"/>
        <family val="1"/>
        <charset val="204"/>
      </rPr>
      <t xml:space="preserve">2020-2022 г. </t>
    </r>
    <r>
      <rPr>
        <sz val="11"/>
        <color theme="1"/>
        <rFont val="Times New Roman"/>
        <family val="1"/>
        <charset val="204"/>
      </rPr>
      <t>Страхование 17 членов ДПФ, обучение 2 членов ДПФ</t>
    </r>
  </si>
  <si>
    <r>
      <rPr>
        <u/>
        <sz val="11"/>
        <color theme="1"/>
        <rFont val="Times New Roman"/>
        <family val="1"/>
        <charset val="204"/>
      </rPr>
      <t>2020-2022 гг.</t>
    </r>
    <r>
      <rPr>
        <sz val="11"/>
        <color theme="1"/>
        <rFont val="Times New Roman"/>
        <family val="1"/>
        <charset val="204"/>
      </rPr>
      <t xml:space="preserve"> Страхование и стимулирование 18 членов ДПФ</t>
    </r>
  </si>
  <si>
    <r>
      <rPr>
        <u/>
        <sz val="11"/>
        <color theme="1"/>
        <rFont val="Times New Roman"/>
        <family val="1"/>
        <charset val="204"/>
      </rPr>
      <t>2020-2022 гг.</t>
    </r>
    <r>
      <rPr>
        <sz val="11"/>
        <color theme="1"/>
        <rFont val="Times New Roman"/>
        <family val="1"/>
        <charset val="204"/>
      </rPr>
      <t xml:space="preserve"> Обучение и страхование 20 членов ДПФ, материальное стимулирование 25 членов ДПФ.</t>
    </r>
  </si>
  <si>
    <t>Оснащение современным противопожарным оборудованием (средствами защиты, эвакуации и пожаротушения) и обеспечение его безопасной работы</t>
  </si>
  <si>
    <r>
      <rPr>
        <u/>
        <sz val="11"/>
        <color theme="1"/>
        <rFont val="Times New Roman"/>
        <family val="1"/>
        <charset val="204"/>
      </rPr>
      <t xml:space="preserve">2020 г. </t>
    </r>
    <r>
      <rPr>
        <sz val="11"/>
        <color theme="1"/>
        <rFont val="Times New Roman"/>
        <family val="1"/>
        <charset val="204"/>
      </rPr>
      <t xml:space="preserve">Обслуживание пожарной системы, обеспечение работоспособности мотопомп; 
</t>
    </r>
    <r>
      <rPr>
        <u/>
        <sz val="11"/>
        <color theme="1"/>
        <rFont val="Times New Roman"/>
        <family val="1"/>
        <charset val="204"/>
      </rPr>
      <t>2021-2022 гг.</t>
    </r>
    <r>
      <rPr>
        <sz val="11"/>
        <color theme="1"/>
        <rFont val="Times New Roman"/>
        <family val="1"/>
        <charset val="204"/>
      </rPr>
      <t xml:space="preserve"> Обслуживание пожарной системы, обеспечение работоспособности момтопомп, проведение замеров сопротивления.</t>
    </r>
    <r>
      <rPr>
        <u/>
        <sz val="11"/>
        <color theme="1"/>
        <rFont val="Times New Roman"/>
        <family val="1"/>
        <charset val="204"/>
      </rPr>
      <t/>
    </r>
  </si>
  <si>
    <r>
      <rPr>
        <u/>
        <sz val="11"/>
        <color theme="1"/>
        <rFont val="Times New Roman"/>
        <family val="1"/>
        <charset val="204"/>
      </rPr>
      <t>2020-2022 гг.</t>
    </r>
    <r>
      <rPr>
        <sz val="11"/>
        <color theme="1"/>
        <rFont val="Times New Roman"/>
        <family val="1"/>
        <charset val="204"/>
      </rPr>
      <t xml:space="preserve"> Обслуживание пожарной сигнализации, приобретение огнетушителя ОП-4 (2 шт.)</t>
    </r>
  </si>
  <si>
    <r>
      <rPr>
        <u/>
        <sz val="11"/>
        <color theme="1"/>
        <rFont val="Times New Roman"/>
        <family val="1"/>
        <charset val="204"/>
      </rPr>
      <t>2020 г.</t>
    </r>
    <r>
      <rPr>
        <sz val="11"/>
        <color theme="1"/>
        <rFont val="Times New Roman"/>
        <family val="1"/>
        <charset val="204"/>
      </rPr>
      <t xml:space="preserve"> Проверка сетей внутреннего водопровода зданий на водоотдачу, проведение замеров сопротивления в здании администрации с. Усть-Уса, обеспечение работоспособности мотопомп;
</t>
    </r>
    <r>
      <rPr>
        <u/>
        <sz val="11"/>
        <color theme="1"/>
        <rFont val="Times New Roman"/>
        <family val="1"/>
        <charset val="204"/>
      </rPr>
      <t xml:space="preserve">2021 г. </t>
    </r>
    <r>
      <rPr>
        <sz val="11"/>
        <color theme="1"/>
        <rFont val="Times New Roman"/>
        <family val="1"/>
        <charset val="204"/>
      </rPr>
      <t xml:space="preserve">Проверка сетей внутреннего водопровода зданий на водоотдачу, проведение замеров сопротивления по ул. Советская д. 61 с.Усть-Уса, обеспечение работоспособности мотопомп;
</t>
    </r>
    <r>
      <rPr>
        <u/>
        <sz val="11"/>
        <color theme="1"/>
        <rFont val="Times New Roman"/>
        <family val="1"/>
        <charset val="204"/>
      </rPr>
      <t>2022 г</t>
    </r>
    <r>
      <rPr>
        <sz val="11"/>
        <color theme="1"/>
        <rFont val="Times New Roman"/>
        <family val="1"/>
        <charset val="204"/>
      </rPr>
      <t>. Проверка сетей внутреннего водопровода зданий на водоотдачу,  обеспечение работоспособности мотопомп.</t>
    </r>
  </si>
  <si>
    <r>
      <rPr>
        <u/>
        <sz val="11"/>
        <color theme="1"/>
        <rFont val="Times New Roman"/>
        <family val="1"/>
        <charset val="204"/>
      </rPr>
      <t>2020 г</t>
    </r>
    <r>
      <rPr>
        <sz val="11"/>
        <color theme="1"/>
        <rFont val="Times New Roman"/>
        <family val="1"/>
        <charset val="204"/>
      </rPr>
      <t>. Перекатка пожарных рукавов, замеры сопротивления изоляции изоляции электросетей и сопротивления контура заземления, проверка исправности водоснабжения и водопровода в здании МБУК "ДК" с. Колва</t>
    </r>
  </si>
  <si>
    <r>
      <rPr>
        <u/>
        <sz val="11"/>
        <color theme="1"/>
        <rFont val="Times New Roman"/>
        <family val="1"/>
        <charset val="204"/>
      </rPr>
      <t xml:space="preserve">2020 г. </t>
    </r>
    <r>
      <rPr>
        <sz val="11"/>
        <color theme="1"/>
        <rFont val="Times New Roman"/>
        <family val="1"/>
        <charset val="204"/>
      </rPr>
      <t xml:space="preserve">Монтаж аварийного освещения в 6 образовательных учреждениях, обслуживание пожарной автоматики с передачей сигнала о пожаре в 30 ОУ, приобретение первичных средств пожаротушения, приобретение подставок для огнетушителей, приобретение плана эвакуации, проведение замеров сопротивления изоляции электросетей в 18 ОУ, испытание внутреннего противопожарного водопровода в 17 ОУ 2 раза в год,испытание наружных маршевых и вертикальных пожарных лестниц в 4 ОУ; 
</t>
    </r>
    <r>
      <rPr>
        <u/>
        <sz val="11"/>
        <color theme="1"/>
        <rFont val="Times New Roman"/>
        <family val="1"/>
        <charset val="204"/>
      </rPr>
      <t>2021 г.</t>
    </r>
    <r>
      <rPr>
        <sz val="11"/>
        <color theme="1"/>
        <rFont val="Times New Roman"/>
        <family val="1"/>
        <charset val="204"/>
      </rPr>
      <t xml:space="preserve"> Монтаж аварийного освещения в 4 образовательных учреждениях, обслуживание пожарной автоматики с передачей сигнала о пожаре в 30 ОУ, приобретение первичных средств пожаротушения в 3 ОУ, проведение замеров сопротивления изоляции электросетей в 9 ОУ, испытание внутреннего противопожарного водопровода в 17 ОУ 2 раза в год,испытание наружных маршевых и вертикальных пожарных лестниц в 4 ОУ;
</t>
    </r>
    <r>
      <rPr>
        <u/>
        <sz val="11"/>
        <color theme="1"/>
        <rFont val="Times New Roman"/>
        <family val="1"/>
        <charset val="204"/>
      </rPr>
      <t>2022 г.</t>
    </r>
    <r>
      <rPr>
        <sz val="11"/>
        <color theme="1"/>
        <rFont val="Times New Roman"/>
        <family val="1"/>
        <charset val="204"/>
      </rPr>
      <t xml:space="preserve"> Обслуживание пожарной системы в 30 ОУ, проведение замеров сопротивления изоляции электросетей в 3 ОУ, испытание внутреннего противопожарного водопровода в 17 ОУ 2 раза в год,испытание наружных маршевых и вертикальных пожарных лестниц в 1 ОУ. </t>
    </r>
  </si>
  <si>
    <r>
      <rPr>
        <u/>
        <sz val="11"/>
        <color theme="1"/>
        <rFont val="Times New Roman"/>
        <family val="1"/>
        <charset val="204"/>
      </rPr>
      <t xml:space="preserve">2020 г. </t>
    </r>
    <r>
      <rPr>
        <sz val="11"/>
        <color theme="1"/>
        <rFont val="Times New Roman"/>
        <family val="1"/>
        <charset val="204"/>
      </rPr>
      <t xml:space="preserve">Техническое обслуживание пожарной системы, создание миниирализованной полосы д. Сынянырд, приобретение пожарных рукавов д. Сынянырд и с. Колва; 
</t>
    </r>
    <r>
      <rPr>
        <u/>
        <sz val="11"/>
        <color theme="1"/>
        <rFont val="Times New Roman"/>
        <family val="1"/>
        <charset val="204"/>
      </rPr>
      <t>2021-2022 гг.</t>
    </r>
    <r>
      <rPr>
        <sz val="11"/>
        <color theme="1"/>
        <rFont val="Times New Roman"/>
        <family val="1"/>
        <charset val="204"/>
      </rPr>
      <t xml:space="preserve"> Техническое обслуживание пожарной системы, обеспечение работоспособности мотопомп.</t>
    </r>
  </si>
  <si>
    <r>
      <t>СОГЛАСОВАНО                                                                                                                Заместитель руководителя администрации МО ГО "Усинск"                                                          _____________________________________/А.А. Актиева                                                                                            "</t>
    </r>
    <r>
      <rPr>
        <u/>
        <sz val="12"/>
        <color theme="1"/>
        <rFont val="Times New Roman"/>
        <family val="1"/>
        <charset val="204"/>
      </rPr>
      <t xml:space="preserve"> 22 " октября 2019 г.</t>
    </r>
  </si>
  <si>
    <t>Основное мероприятие 1.7</t>
  </si>
  <si>
    <t>Основное мероприятие 1.8</t>
  </si>
  <si>
    <t>Основное мероприятие 1.9</t>
  </si>
  <si>
    <t xml:space="preserve">Оснащение современным противопожарным оборудованием (средствами защиты, эвакуации и пожаротушения) </t>
  </si>
  <si>
    <t>Перечень и сведения о целевых индикаторах и показателях муниципальной программы 
"Обеспечение безопасности жизнедеятельности населения"</t>
  </si>
  <si>
    <t>Значение индикатора (показателя)</t>
  </si>
  <si>
    <t>Подпрограмма 1 "Обеспечение пожарной безопасности и безопасности людей на водных объектах"</t>
  </si>
  <si>
    <t>Основное мероприятие 1.1.</t>
  </si>
  <si>
    <t>Основное мероприятие 1.2.</t>
  </si>
  <si>
    <t>Основное меропиятие 1.3.</t>
  </si>
  <si>
    <t>Организация обучения сотрудников, ответственных за пожарную безопасность, страхование жизни и стимулирование допровольных пожарных ДПФ (в т.ч. участие населения в борьбе с пожарами)</t>
  </si>
  <si>
    <t>Основное мероприятие 1.4.</t>
  </si>
  <si>
    <t>Основное мероприятие 1.5.</t>
  </si>
  <si>
    <t>Подготовка мест массового отдыха населения на водных объектах с целью обеспечения их безопасности, охраны жизни и здоровья</t>
  </si>
  <si>
    <t>Основное мероприятие 1.6.</t>
  </si>
  <si>
    <t>Основное мероприятие 1.8.</t>
  </si>
  <si>
    <t>Подпрограмма 2 "Гражданская оборона и защита населения от чрезвычайных ситуаций"</t>
  </si>
  <si>
    <t>Основное мероприятие 2.1.</t>
  </si>
  <si>
    <t xml:space="preserve">Организация и обеспечение эффективной работы органов управления, сил и средств Гражданской обороны </t>
  </si>
  <si>
    <t>Основное мероприятие 2.2.</t>
  </si>
  <si>
    <t>Основное мероприятие 2.4.</t>
  </si>
  <si>
    <t>Мероприятия по приведению в сооветствие защитных сооружений по гражданской обороне</t>
  </si>
  <si>
    <t>Управление ГО и ЧС администрации МО ГО "Усинск"</t>
  </si>
  <si>
    <t>01.01.2020 г.</t>
  </si>
  <si>
    <t>31.12.2025 г.</t>
  </si>
  <si>
    <t>Управление ГО и ЧС администрации МО ГО "Усинск", Администрация МО ГО "Усинск"</t>
  </si>
  <si>
    <t>Территориальный орган - администрация с. Щельябож</t>
  </si>
  <si>
    <t>Управление ГО и ЧС администрации МО ГО "Усинск", Управление образования администраци МО ГО "Усинск", Управление культуры и национальной политики администрации МО ГО "Усинск", территориальные органы администрации МО ГО "Усинск"</t>
  </si>
  <si>
    <t>Управление ГО и ЧС администрации МО ГО "Усинск", территориальные органы администрации МО ГО "Усинск"</t>
  </si>
  <si>
    <t>Управление ГО и ЧС администрации МО ГО "Усинск", администрация МО ГО "Усинск", территориальные органы администрации МО ГО "Усинск"</t>
  </si>
  <si>
    <t>Принятие нормативно-правовых актов в области пожарной безопасности</t>
  </si>
  <si>
    <t>Минимизация социального, экономического и экологического ущерба, наносимого населению, экономике  и природной среде от чрезвычайных ситуаций природного, техногенного характера и пожаров.
Предотвращение возникновения пожароопасных ситуаций и пожаров</t>
  </si>
  <si>
    <t>Увеличение количества обученных сотрудников по профилактике пожаров и действиям в условиях возникновения пожаров. 
Умение сотрудников, ответственных за пожарную безопасность, правильно организовывать работу по противопожарной безопасности и ликвидации возникших пожаров.
Снижение числа пожаров.</t>
  </si>
  <si>
    <t>Обустройство пожарного депо с. Щельябож</t>
  </si>
  <si>
    <t xml:space="preserve">Принятие нормативно-правовых актов в области безопасности людей на водных объектах  </t>
  </si>
  <si>
    <t>Информирование населения по вопросам безопасности на водных объектах. 
Доведение до населения требований нормативных актов по правилам поведения  и мерам безопасности на водных объектах</t>
  </si>
  <si>
    <t>Приведение в пригодное состояние мест отдыха населения, в близи водных объектов</t>
  </si>
  <si>
    <t>Патрулирование водных объектов, снижение несчастных случаев на водных объектах</t>
  </si>
  <si>
    <t xml:space="preserve">Укомплектованность органов управления, сил и средств Гражданской обороны </t>
  </si>
  <si>
    <t>Оснащенность предметами первой необходимости для пострадавшего населения на случай ЧС</t>
  </si>
  <si>
    <t>Обеспечение работоспособности систем управления и оповещения при ЧС в условиях мирного и военного времени</t>
  </si>
  <si>
    <t>Информирование населения по способам защиты и действиям в чрезвычайных ситуациях, а также способам защиты от опасностей, возникающих при чрезвычайных ситуациях. 
Доведение до населения требований нормативных актов по ГО и ЧС</t>
  </si>
  <si>
    <t>Сооветствие защитных сооружений по гражданской обороне требованиям, установленным в соответствии с законодательством РФ по ГО и ЧС</t>
  </si>
  <si>
    <t>Количество муниципальных учреждений, соответствующих требованиям пожарной безопасности</t>
  </si>
  <si>
    <t>Общее количество муниципальных учреждений, расположенных на территории МО ГО "Усинск"</t>
  </si>
  <si>
    <t>расчёт показателя:</t>
  </si>
  <si>
    <t>%</t>
  </si>
  <si>
    <t>ед.</t>
  </si>
  <si>
    <t>Удельный вес территориальных органов администрации муниципального образования городского округа «Усинск», обеспеченных противопожарными водоемами, пожарными гидрантами, соответствующими нормам положенности, по отношению к общему количеству территориальных органов</t>
  </si>
  <si>
    <t>Количество территориальных органов администрации МО ГО «Усинск», обеспеченных противопожарными водоемами, пожарными гидрантами, соответствующими нормам положенности</t>
  </si>
  <si>
    <t>Общее количество территориальных органов</t>
  </si>
  <si>
    <r>
      <rPr>
        <u/>
        <sz val="11"/>
        <color theme="1"/>
        <rFont val="Times New Roman"/>
        <family val="1"/>
        <charset val="204"/>
      </rPr>
      <t xml:space="preserve">2020 г. </t>
    </r>
    <r>
      <rPr>
        <sz val="11"/>
        <color theme="1"/>
        <rFont val="Times New Roman"/>
        <family val="1"/>
        <charset val="204"/>
      </rPr>
      <t>Техническое и эксплуатационное обслуживание пожарно-охранной сигнализации и систем пожаротушения, техническое обслуживание 41 огнетушителя, перекатка пожарных рукавов</t>
    </r>
    <r>
      <rPr>
        <u/>
        <sz val="11"/>
        <color theme="1"/>
        <rFont val="Times New Roman"/>
        <family val="1"/>
        <charset val="204"/>
      </rPr>
      <t xml:space="preserve">
2021-2022 гг.</t>
    </r>
    <r>
      <rPr>
        <sz val="11"/>
        <color theme="1"/>
        <rFont val="Times New Roman"/>
        <family val="1"/>
        <charset val="204"/>
      </rPr>
      <t xml:space="preserve"> Техническое и эксплуатационное обслуживание пожарно-охранной сигнализации и систем пожаротушения, техническое обслуживание 41 огнетушителя</t>
    </r>
  </si>
  <si>
    <t>Количество мероприятий, направленных на обучение населения и пропаганду знаний в области ГО и защиты от ЧС</t>
  </si>
  <si>
    <t>2020-2025 гг.</t>
  </si>
  <si>
    <t>Общий объем финансирования</t>
  </si>
  <si>
    <t>тыс. руб., в т.ч. по годам</t>
  </si>
  <si>
    <t xml:space="preserve"> муниципальной программы "Обеспечение безопасности жизнедеятельности населения"</t>
  </si>
  <si>
    <t>ПАСПОРТ</t>
  </si>
  <si>
    <t>Руководитель
(ответственного исполнителя)</t>
  </si>
  <si>
    <t>Исполнитель:</t>
  </si>
  <si>
    <t xml:space="preserve">Дата составления                              </t>
  </si>
  <si>
    <t>Ответственный исполнитель:</t>
  </si>
  <si>
    <t>(наименование муниципальной программы)</t>
  </si>
  <si>
    <r>
      <t xml:space="preserve"> </t>
    </r>
    <r>
      <rPr>
        <b/>
        <u/>
        <sz val="22"/>
        <color theme="1"/>
        <rFont val="Times New Roman"/>
        <family val="1"/>
        <charset val="204"/>
      </rPr>
      <t>«Обеспечение безопасности жизнедеятельности населения»</t>
    </r>
  </si>
  <si>
    <t xml:space="preserve">Муниципальная программа муниципального образования 
городского округа "Усинск" </t>
  </si>
  <si>
    <t>Приоритеты, цели и задачи, реализуем политики в соответствующей сфере социально-экономического развития</t>
  </si>
  <si>
    <t>Количество оснащенных учебно-консультационных пунктов по гражданской обороне и чрезвычайным ситуациям техническими и наглядными средствами обучения</t>
  </si>
  <si>
    <t>Ответственный исполнитель  подпрограммы</t>
  </si>
  <si>
    <t>в рамках муниципальной программы  не  предусмотрена реализация федеральных, республиканских    программ и ведомственных целевых программ</t>
  </si>
  <si>
    <t>Цель подпрограммы</t>
  </si>
  <si>
    <t>1) Организация и обеспечение мер пожарной безопасности; 
2) Организация и обеспечение безопасности на водных объектах</t>
  </si>
  <si>
    <t>Этапы и сроки реализации подпрограммы</t>
  </si>
  <si>
    <t>3) Количество несчастных случаев, произошедших на водных объектах МО ГО "Усинск"</t>
  </si>
  <si>
    <t>1) Доля муниципальных учреждений, соответствующих требованиям пожарной безопасности, по отношению к общему количеству муниципальных учреждений, расположенных на территории МО ГО "Усинск";</t>
  </si>
  <si>
    <t>2) Удельный вес территориальных органов администрации муниципального образования городского округа «Усинск», обеспеченных противопожарными водоемами, пожарными гидрантами, соответствующими нормам положенности, по отношению к общему количеству территориальных органов;</t>
  </si>
  <si>
    <t>Задача 1. Организация и обеспечение мер пожарной безопасности</t>
  </si>
  <si>
    <t>Задача 2. Организация и обеспечение безопасности на водных объектах</t>
  </si>
  <si>
    <t>1) Количество мероприятий, направленных на обучение населения и пропаганду знаний в области ГО и защиты от ЧС;</t>
  </si>
  <si>
    <t>2) Количество оснащенных учебно-консультационных пунктов по гражданской обороне и чрезвычайным ситуациям техническими и наглядными средствами обучения</t>
  </si>
  <si>
    <t>Повышение уровня защищённости населения от чрезвычайных ситуаций природного и техногенного характера</t>
  </si>
  <si>
    <t>Создание условий для снижения уровня возникновения чрезвычайных ситуаций природного и техногенного характера, защита населения от их последствий</t>
  </si>
  <si>
    <t xml:space="preserve"> муниципальной программы "Обеспечение безопасности жизнедеятельности населения" </t>
  </si>
  <si>
    <t>муниципального образования городского округа "Усинск"</t>
  </si>
  <si>
    <t>Муниципальная программа "Обеспечение безопасности жизнедеятельности населения"</t>
  </si>
  <si>
    <t xml:space="preserve">Выполнение ежегодного Плана основных мероприятий МО ГО "Усинск"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 </t>
  </si>
  <si>
    <t>1) Обеспечение ежегодного выполнения запланированного количества мероприятий, направленных на обучение населения и пропаганду знаний в ГО и защиты ЧС;
2) Обеспечение полной укомплектованности материально-техническими средствами учебно-консультационных пунктов по гражданской обороне и чрезвычайным ситуациям техническими и наглядными средствами обучения.</t>
  </si>
  <si>
    <t>2018 год 
факт</t>
  </si>
  <si>
    <t>2019 год оценка</t>
  </si>
  <si>
    <t>-</t>
  </si>
  <si>
    <t>Всего, в том числе:</t>
  </si>
  <si>
    <t>Бюджет МО ГО "Усинск", из них за счет средств:</t>
  </si>
  <si>
    <t>Местного бюджета</t>
  </si>
  <si>
    <t xml:space="preserve">Основное мероприятие 1.9.          </t>
  </si>
  <si>
    <t>Основное мероприятие    1.4.</t>
  </si>
  <si>
    <t>Основное мероприятие          1.5.</t>
  </si>
  <si>
    <t xml:space="preserve">Информация по финансовому обеспечению муниципальной программы за счет средств бюджета муниципального образования 
(с учетом средств межбюджетных трансфертов)
</t>
  </si>
  <si>
    <t>Таблица 3</t>
  </si>
  <si>
    <t>Ресурсное обеспечение и прогнозная (справочная) оценка расходов бюджета муниципального образования на реализацию целей муниципальной программы 
(с учетом средств межбюджетных трансфертов)</t>
  </si>
  <si>
    <t>Реализация государственной политики в области пожарной безопасности</t>
  </si>
  <si>
    <t>Оснащение современным противопожарным оборудованием муниципальные учреждения и территориальные органы</t>
  </si>
  <si>
    <t>Организация обучения сотрудников, ответственных за пожарную безопасность, обеспечение деятельности ДПФ</t>
  </si>
  <si>
    <t>Обеспечение своевременной доставки оборудования к месту тушения пожаров</t>
  </si>
  <si>
    <t>Обеспечение информированности населения мерам безопасности на водных объектах</t>
  </si>
  <si>
    <t>Обеспечение безопасности на водных объектах</t>
  </si>
  <si>
    <t>Обеспечение безопасности жизнедеятельности населения в результате чрезвычайных ситуаций</t>
  </si>
  <si>
    <t>Информированность населения о ЧС и порядке действий при ЧС в условиях мирного и военного времени</t>
  </si>
  <si>
    <t>Обеспечение безопасности жизнедеятельности населения в результате чрезвычайных ситуаций в условиях мирного и военного времени</t>
  </si>
  <si>
    <t xml:space="preserve">Обеспечение пожарной безопасности населения и безопасности людей на водных объектах </t>
  </si>
  <si>
    <t>Задача 1. Создание условий для снижения уровня возникновения чрезвычайных ситуаций природного и техногенного характера, защита населения от их последствий</t>
  </si>
  <si>
    <t xml:space="preserve">Количество несчастных случаев, произошедших на водных объектах </t>
  </si>
  <si>
    <t>Доля муниципальных учреждений, соответствующих требованиям пожарной безопасности, по отношению к общему количеству муниципальных учреждений</t>
  </si>
  <si>
    <t>Участники подпрограммы (по согласованию)</t>
  </si>
  <si>
    <t xml:space="preserve">Участники муниципальной программы </t>
  </si>
  <si>
    <t>Объёмы финансирования муниципальной программы</t>
  </si>
  <si>
    <t>По источникам финансирования:</t>
  </si>
  <si>
    <t xml:space="preserve">Управление по ГО и ЧС администрации МО ГО "Усинск";
</t>
  </si>
  <si>
    <t xml:space="preserve">Комплексный план действий по реализации муниципальной программы </t>
  </si>
  <si>
    <t>№</t>
  </si>
  <si>
    <t>Наименование основного мероприятия, ВЦП, мероприятия, контрольного события программы</t>
  </si>
  <si>
    <t>Ответственный руководитель, заместитель руководителя ОМСУ (Ф.И.О., должность)</t>
  </si>
  <si>
    <t>Срок окончания реализации (дата контрольного события)</t>
  </si>
  <si>
    <t>Объем ресурсного обеспечения на очередной финансовый год, тыс. руб.</t>
  </si>
  <si>
    <t>График реализации на очередной финансовый год, квартал</t>
  </si>
  <si>
    <t>Подпрограмма 1 «Обеспечение пожарной безопасности и безопасности людей на водных объектах»</t>
  </si>
  <si>
    <t>1.</t>
  </si>
  <si>
    <t>X</t>
  </si>
  <si>
    <t>2.</t>
  </si>
  <si>
    <t>Итого по подпрограмме 1</t>
  </si>
  <si>
    <t>Итого по подпрограмме 2</t>
  </si>
  <si>
    <t>Всего по программе:</t>
  </si>
  <si>
    <t>3.</t>
  </si>
  <si>
    <t>4.</t>
  </si>
  <si>
    <t>Основное мероприятие 1.4. Укомплектование пожарной техникой и средствами доставки оборудования к месту тушения пожара в отдельных населенных пунктах</t>
  </si>
  <si>
    <t>5.</t>
  </si>
  <si>
    <t>6.</t>
  </si>
  <si>
    <t>7.</t>
  </si>
  <si>
    <t>8.</t>
  </si>
  <si>
    <t>9.</t>
  </si>
  <si>
    <t>Основное мероприятие 1.9. Проведение мониторинга и прогнозировнаия чрезвычайных ситуаций на водных объектах, патрулирование водных объектов на катере</t>
  </si>
  <si>
    <t>Подпрограмма 2 «Гражданская оборона и защита населения от чрезвычайных ситуаций»</t>
  </si>
  <si>
    <t>11.</t>
  </si>
  <si>
    <t>12.</t>
  </si>
  <si>
    <t>13.</t>
  </si>
  <si>
    <t>14.</t>
  </si>
  <si>
    <t>V</t>
  </si>
  <si>
    <t>Согласовано:</t>
  </si>
  <si>
    <t>Руководитель управления экономического развития, прогнозирования и инвестиционной политики</t>
  </si>
  <si>
    <t>Руководитель Финансового управления</t>
  </si>
  <si>
    <t>Руководитель управления образования</t>
  </si>
  <si>
    <t>УТВЕРЖДЕНО</t>
  </si>
  <si>
    <t>Руководитель управления ЖКХ</t>
  </si>
  <si>
    <t>Руководитель управления культуры и национальной политики</t>
  </si>
  <si>
    <t>Заместитель руководителя администрации МО ГО «Усинск»</t>
  </si>
  <si>
    <t>Администрация МО ГО "Усинск";
Территориальные органы администрации МО ГО "Усинск"</t>
  </si>
  <si>
    <t>Управление гражданской обороны и чрезвычайных ситуаций</t>
  </si>
  <si>
    <t>Богачёв Александр Витальевич (________________)</t>
  </si>
  <si>
    <t>1) Обеспечение пожарной безопасности населения и безопасности людей на водных объектах; 
2) Повышение уровня защищённости населения от чрезвычайных ситуаций природного и техногенного характера</t>
  </si>
  <si>
    <t>Повышение уровня защищенности населения от чрезвычайных ситуаций природного и техногенного характера</t>
  </si>
  <si>
    <t xml:space="preserve">Выполнение ежегодного Плана основных мероприятий МО ГО "Усинск"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
</t>
  </si>
  <si>
    <t>Администрация МО ГО "Усинск";
Управление образования администрации МО ГО "Усинск";
Управление культуры и национальной политики администрации МО ГО "Усинск";
Управление жилищно-коммунального хозяйства администрации МО ГО "Усинск";
Территориальные органы администрации МО ГО "Усинск".</t>
  </si>
  <si>
    <t>1. Уменьшение риска возникновения пожароопасных ситуаций и пожаров в территориальных органах администрации МО ГО "Усинск" и в муниципальных учреждениях социальной сферы, повышение уровня подготовленности населения по вопросам пожарной безопасности.
2. Снижение количество несчастных случаев, связанных с гибелью людей на водных объектах МО ГО «Усинск».
3. Повышение уровня подготовленности населения по способам защиты и действиям в чрезвычайных ситуациях, а также способам защиты от опасностей, возникающих при чрезвычайных ситуациях.</t>
  </si>
  <si>
    <t>Стартегией социально-экономического развития муниципального образования городского округа "Усинск", утвержденной Решением Совета муниципального образования городского округа "Усинск" от 18.12.2014 г. № 408, определено, что главной целью экономического и социального развития муниципального образования городского округа "Усинск" является повышение уровня жизни населения на основе устойчивого развития экономики муниципального образования. 
Целью реализации Программы является обеспечение безопасности жизнедеятельности населения муниципального образования городского округа "Усинск".
Достижеие цели Программы обеспечивается путем решения следующих задач: 
1) Организация и обеспечение мер пожарной безопасности и безопасности на водных объектах; 
2) Совершенствование системы подготовки населения по вопросам гражданской обороны, способам защиты и действиям в чрезвычайных ситуациях.</t>
  </si>
  <si>
    <t>Управление ГО и ЧС администрации МО ГО "Усинск", Управление образования администраци МО ГО "Усинск",Управление жилищно-коммунального хозяйства администрации МО ГО "Усинск"; Управление культуры и национальной политики администрации МО ГО "Усинск", Администрация МО ГО "Усинск", территориальные органы администрации МО ГО "Усинск"</t>
  </si>
  <si>
    <t>Управление ГО и ЧС администрации МО ГО "Усинск", Управление образования администраци МО ГО "Усинск",Управление культуры и национальной политики администрации МО ГО "Усинск", Администрация МО ГО "Усинск", территориальные органы администрации МО ГО "Усинск"</t>
  </si>
  <si>
    <t>Администрация  
МО ГО "Усинск"</t>
  </si>
  <si>
    <t>Управление ГО и ЧС АМО ГО "Усинск"</t>
  </si>
  <si>
    <t>Управление образования 
АМО ГО "Усинск"</t>
  </si>
  <si>
    <t>Управление культуры и национальной политики 
АМО ГО "Усинск"</t>
  </si>
  <si>
    <t>Управление жилищно-коммунального хозяйства 
АМО ГО "Усинск"</t>
  </si>
  <si>
    <t>Администрация 
МО ГО "Усинск", всего в том числе:</t>
  </si>
  <si>
    <t>Администрация 
МО ГО "Усинск"</t>
  </si>
  <si>
    <t>Администрация 
пгт. Парма</t>
  </si>
  <si>
    <t>Администрация 
с. Колва</t>
  </si>
  <si>
    <t>Администрация 
с. Усть-Уса</t>
  </si>
  <si>
    <t>Администрация 
с. Усть-Лыжа</t>
  </si>
  <si>
    <t>Администрация 
с. Мутный Материк</t>
  </si>
  <si>
    <t>Администрация 
с. Щельябож</t>
  </si>
  <si>
    <t>подпрограммы 1 "Обеспечение пожарной безопасности и безопасности людей на водных объектах"</t>
  </si>
  <si>
    <t xml:space="preserve">Управление ГО и ЧС администрации МО ГО "Усинск"
</t>
  </si>
  <si>
    <t>Участники подпрограммы 
(по согласованию)</t>
  </si>
  <si>
    <t>подпрограммы 2 "Гражданская оборона и защита населения от чрезвычайных ситуаций"</t>
  </si>
  <si>
    <t>Управление гражданской обороны и чрезвычайных ситуаций администрации муниципального образования городского округа "Усинск"</t>
  </si>
  <si>
    <t>Основное мероприятие 2.6.</t>
  </si>
  <si>
    <t>Основное мероприятие 2.7.</t>
  </si>
  <si>
    <t>Выполнение мероприятий Комплексного плана противодействие идеологии терроризма на территории МО ГО "Усинск" и прочих мероприятий антитеррористической направленности</t>
  </si>
  <si>
    <t>Обеспечение деятельности единой дежурно-диспетчерской службы</t>
  </si>
  <si>
    <t>Реализация мероприятий Комплексного плана противодействие идеологии терроризма на территории  МО ГО « Усинск »  и прочих мероприятий антитеррористической направленности</t>
  </si>
  <si>
    <t>Управление ГО и ЧС АМО ГО «Усинск»</t>
  </si>
  <si>
    <t>Управление ГО и ЧС АМО ГО « Усинск »
Администрация МО ГО « Усинск »</t>
  </si>
  <si>
    <t>Предотвращение совершения правонарушений в сфере проявлений терроризма и экстремизма</t>
  </si>
  <si>
    <t>Организация и обеспечение эффективной работы органов управления, сил и средств Гражданской обороны, обеспечение безопасности населения на территории МО ГО «Усинск»</t>
  </si>
  <si>
    <t>Обеспечение содействия профилактики правонарушений в сфере проявлений терроризма и экстремизма</t>
  </si>
  <si>
    <r>
      <rPr>
        <u/>
        <sz val="11"/>
        <color theme="1"/>
        <rFont val="Times New Roman"/>
        <family val="1"/>
        <charset val="204"/>
      </rPr>
      <t>2020 г.</t>
    </r>
    <r>
      <rPr>
        <sz val="11"/>
        <color theme="1"/>
        <rFont val="Times New Roman"/>
        <family val="1"/>
        <charset val="204"/>
      </rPr>
      <t xml:space="preserve"> Приобретение, монтаж и наладка оборудования системы оповещения П166-М (здание Дом Быта), техническое обслуживание пожарной сигнализации (здание администрации);
</t>
    </r>
    <r>
      <rPr>
        <u/>
        <sz val="11"/>
        <color theme="1"/>
        <rFont val="Times New Roman"/>
        <family val="1"/>
        <charset val="204"/>
      </rPr>
      <t>2020-2022 гг.</t>
    </r>
    <r>
      <rPr>
        <sz val="11"/>
        <color theme="1"/>
        <rFont val="Times New Roman"/>
        <family val="1"/>
        <charset val="204"/>
      </rPr>
      <t xml:space="preserve"> Техническое обслуживание системы оповещения (здание администрации)
</t>
    </r>
    <r>
      <rPr>
        <u/>
        <sz val="11"/>
        <color theme="1"/>
        <rFont val="Times New Roman"/>
        <family val="1"/>
        <charset val="204"/>
      </rPr>
      <t xml:space="preserve">2021 г. </t>
    </r>
    <r>
      <rPr>
        <sz val="11"/>
        <color theme="1"/>
        <rFont val="Times New Roman"/>
        <family val="1"/>
        <charset val="204"/>
      </rPr>
      <t xml:space="preserve"> генератор для ЕДДС</t>
    </r>
  </si>
  <si>
    <t>Основное мероприятие 2.6</t>
  </si>
  <si>
    <t>Администрация МО ГО "Усинск"</t>
  </si>
  <si>
    <t>Основное мероприятие 2.7</t>
  </si>
  <si>
    <t>_____________________________/В.Г. Руденко</t>
  </si>
  <si>
    <r>
      <rPr>
        <i/>
        <sz val="12"/>
        <color theme="1"/>
        <rFont val="Times New Roman"/>
        <family val="1"/>
        <charset val="204"/>
      </rPr>
      <t xml:space="preserve">Контрольное событие №1: </t>
    </r>
    <r>
      <rPr>
        <sz val="12"/>
        <color theme="1"/>
        <rFont val="Times New Roman"/>
        <family val="1"/>
        <charset val="204"/>
      </rPr>
      <t>Проведение подготовки и обучения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вследствии этих действий.</t>
    </r>
  </si>
  <si>
    <t>Основное мероприятие 2.2. Создание и оснащение пунктов временного размещения пострадавшего населения в результате чрезвычайных ситуаций.</t>
  </si>
  <si>
    <t>Основное мероприятие 2.3. Оснащение техническими системами управления и оповещения населения при ЧС в условиях мирного и военного времени.</t>
  </si>
  <si>
    <t>Основное мероприятие 2.4. Мероприятия по приведению в соответствие защитных сооружений по гражданской обороне.</t>
  </si>
  <si>
    <t>Основное мероприятие 2.5. Укрепление материально-технической базы учебно-консультационного пункта (УКП) для подготовки неработающего населения.</t>
  </si>
  <si>
    <t>Основное мероприятие 1.8. Организация контроля за соблюдением на водных объектах мер безопасности и правил поведения при проведении мероприятий с массовым пребыванием людей.</t>
  </si>
  <si>
    <t>Основное мероприятие 1.7. Подготовка мест массового отдыха населения на водных объектах с целью обеспечения их безопасности, охраны жизни и здоровья.</t>
  </si>
  <si>
    <t>Основное мероприятие 1.6. Пропаганда и обучение население мерам безопасности на водных объектах.</t>
  </si>
  <si>
    <t>Основное мероприятие 1.5. Реализация государственной политики в области обеспечения безопасности людей на водных объектах.</t>
  </si>
  <si>
    <t>Основное мероприятие 1.1. Реализация государственной политики в области пожарной безопасности и требований законодательных и иных нормативно-правовых актов в области обеспечения безопасности.</t>
  </si>
  <si>
    <t>Основное мероприятие 1.2. Оснащение современным противопожарным оборудованием (средствами защиты, эвакуации и пожаротушения) и обеспечение его безопасной работы.</t>
  </si>
  <si>
    <t>В рамках муниципальной программы  не  предусмотрена реализация федеральных, республиканских    программ и ведомственных целевых программ</t>
  </si>
  <si>
    <r>
      <t>Основное мероприятие 1.3. Организация обучения сотрудников ответственных за пожарную безопасность</t>
    </r>
    <r>
      <rPr>
        <sz val="12"/>
        <color rgb="FFFF0000"/>
        <rFont val="Times New Roman"/>
        <family val="1"/>
        <charset val="204"/>
      </rPr>
      <t xml:space="preserve"> </t>
    </r>
    <r>
      <rPr>
        <sz val="12"/>
        <color theme="1"/>
        <rFont val="Times New Roman"/>
        <family val="1"/>
        <charset val="204"/>
      </rPr>
      <t>и стимулирования добровольных пожарных ДПФ (в т.ч. участие населения в борьбе с пожарами).</t>
    </r>
  </si>
  <si>
    <t>Организация обучения сотрудников, ответственных за пожарную безопасность и стимулирования добровольных пожарных ДПФ (в т.ч. участие населения в борьбе с пожарами)</t>
  </si>
  <si>
    <t xml:space="preserve">Руководитель администрации с.Колва </t>
  </si>
  <si>
    <t xml:space="preserve">Руководитель администрации с. Щельябож </t>
  </si>
  <si>
    <t xml:space="preserve">Руководитель администрации с. Мутный Материк </t>
  </si>
  <si>
    <t xml:space="preserve">Руководитель администрации с. Усть-Уса </t>
  </si>
  <si>
    <t xml:space="preserve">Руководитель администрации с. Усть-Лыжа </t>
  </si>
  <si>
    <t>15.</t>
  </si>
  <si>
    <t>16.</t>
  </si>
  <si>
    <t>17.</t>
  </si>
  <si>
    <t>Выполнение мероприятий ежегодного Комплексного плана противодействия идеологии терроризма на территории МО ГО «Усинск» и прочих мероприятий антитеррористической направленности, %</t>
  </si>
  <si>
    <t>Значение</t>
  </si>
  <si>
    <t>Наименование, единица измерения</t>
  </si>
  <si>
    <t>Целевой индикатор и показатель</t>
  </si>
  <si>
    <t>Основное мероприятие 2.6. Обеспечение деятельности единой дежурно-диспетчерской службы.</t>
  </si>
  <si>
    <t>Основное мероприятие 2.7. Реализация мероприятий Комплексного плана противодействие идеологии терроризма на территории  МО ГО « Усинск »  и прочих мероприятий антитеррористической направленности.</t>
  </si>
  <si>
    <t>Основное мероприятие 2.1. Организация и обеспечение эффективной работы органов управления, сил и средств Гражданской обороны.</t>
  </si>
  <si>
    <t>Направле
нность</t>
  </si>
  <si>
    <t>Принадле
жность</t>
  </si>
  <si>
    <t>↑</t>
  </si>
  <si>
    <t>↓</t>
  </si>
  <si>
    <t>Выполнение ежегодного Плана основных мероприятий МО ГО "Усинск"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 %</t>
  </si>
  <si>
    <t>Удельный вес территориальных органов администрации муниципального образования городского округа «Усинск», обеспеченных противопожарными водоемами, пожарными гидрантами, соответствующими нормам положенности, по отношению к общему количеству территориальных органов, ед.</t>
  </si>
  <si>
    <t>Количество несчастных случаев, произошедших на водных объектах МО ГО "Усинск", ед.</t>
  </si>
  <si>
    <t>Выполнение ежегодного Плана основных мероприятий МО ГО "Усинск"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 %</t>
  </si>
  <si>
    <t>ИЗ; 
ИМ</t>
  </si>
  <si>
    <t>ИС</t>
  </si>
  <si>
    <t>Количество мероприятий, направленных на обучение населения и пропаганду знаний в области ГО и защиты от ЧС, ед.</t>
  </si>
  <si>
    <t xml:space="preserve">Выполнение ежегодного Плана основных мероприятий МО ГО "Усинск"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 % </t>
  </si>
  <si>
    <t>Количество оснащенных учебно-консультационных пунктов по гражданской обороне и чрезвычайным ситуациям техническими и наглядными средствами обучения, ед.</t>
  </si>
  <si>
    <t>Основное мероприятие 
1.6.</t>
  </si>
  <si>
    <t>Основное мероприятие  
1.7.</t>
  </si>
  <si>
    <t>ИЗ</t>
  </si>
  <si>
    <t>ИС; 
ИЗ</t>
  </si>
  <si>
    <t>ИС;
ИЗ</t>
  </si>
  <si>
    <t>ИС; выполнение ежегодного Плана основных мероприятий МО ГО "Усинск"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t>
  </si>
  <si>
    <t>ИС; ИЗ; выполнение ежегодного Плана основных мероприятий МО ГО "Усинск"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 
ИЗ; доля муниципальных учреждений, соответствующих требованиям пожарной безопасности, по отношению к общему количеству муниципальных учреждений, расположенных на территории МО ГО "Усинск"; 
ИЗ; удельный вес территориальных органов администрации муниципального образования городского округа «Усинск», обеспеченных противопожарными водоемами, пожарными гидрантами, соответствующими нормам положенности, по отношению к общему количеству территориальных органов</t>
  </si>
  <si>
    <t>ИС; ИЗ; выполнение ежегодного Плана основных мероприятий МО ГО "Усинск"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 
ИЗ; доля муниципальных учреждений, соответствующих требованиям пожарной безопасности, по отношению к общему количеству муниципальных учреждений, расположенных на территории МО ГО "Усинск"</t>
  </si>
  <si>
    <t>ИС; ИЗ; выполнение ежегодного Плана основных мероприятий МО ГО "Усинск"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 
ИЗ; удельный вес территориальных органов администрации муниципального образования городского округа «Усинск», обеспеченных противопожарными водоемами, пожарными гидрантами, соответствующими нормам положенности, по отношению к общему количеству территориальных органов</t>
  </si>
  <si>
    <t>ИС; ИЗ; выполнение ежегодного Плана основных мероприятий МО ГО "Усинск"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 
ИЗ; ИМ; количество несчастных случаев, произошедших на водных объектах МО ГО "Усинск"</t>
  </si>
  <si>
    <t>ИС; ИЗ; выполнение ежегодного Плана основных мероприятий МО ГО "Усинск"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 
ИЗ; ИМ; количество мероприятий, направленных на обучение населения и пропаганду знаний в области ГО и защиты от ЧС</t>
  </si>
  <si>
    <t>ИС; ИЗ; выполнение ежегодного Плана основных мероприятий МО ГО "Усинск"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 
ИЗ; ИМ; количество оснащенных учебно-консультационных пунктов по гражданской обороне и чрезвычайным ситуациям техническими и наглядными средствами обучения</t>
  </si>
  <si>
    <r>
      <t xml:space="preserve">ИЗ; ИМ; выполнение мероприятий ежегодного Комплексного плана противодействия идеологии терроризма на территории МО ГО «Усинск» </t>
    </r>
    <r>
      <rPr>
        <sz val="10"/>
        <color rgb="FF000000"/>
        <rFont val="Times New Roman"/>
        <family val="1"/>
        <charset val="204"/>
      </rPr>
      <t>и прочих мероприятий антитеррористической направленности</t>
    </r>
  </si>
  <si>
    <t>Реализация мероприятий Комплексного плана противодействие идеологии терроризма на территории  МО ГО «Усинск»  и прочих мероприятий антитеррористической направленности</t>
  </si>
  <si>
    <t>Таблица 5</t>
  </si>
  <si>
    <t>Информация о показателях результатов использования субсидий
и (или) иных межбюджетных трансфертов, предоставляемых из республиканского бюджета Республики Коми</t>
  </si>
  <si>
    <t>№ п\п</t>
  </si>
  <si>
    <t xml:space="preserve">Наименованние основного мероприятия муниципальной программы </t>
  </si>
  <si>
    <t>Наименование субсидий и (или) иного межбюджетного трансферта</t>
  </si>
  <si>
    <t>Результат использования субсидий</t>
  </si>
  <si>
    <t>Наименование показателя, единица измерения</t>
  </si>
  <si>
    <t>Плановое значение по годам</t>
  </si>
  <si>
    <t>Показатель результата использования субсидий и (или) иных межбюджетных трансфертов</t>
  </si>
  <si>
    <r>
      <t xml:space="preserve">Контрольное событие № 28: </t>
    </r>
    <r>
      <rPr>
        <sz val="12"/>
        <color theme="1"/>
        <rFont val="Times New Roman"/>
        <family val="1"/>
        <charset val="204"/>
      </rPr>
      <t>Расчистка дорог к пожарным водоёмам в зимний период времени - 278,0 тыс. руб.</t>
    </r>
  </si>
  <si>
    <r>
      <t xml:space="preserve">главный специалист отдела чрезвычайных ситуаций и антитеррористической безопасности
управления гражданской обороны и чрезвычайных ситуаций
Скоробогатова Юлия Сергеевна
телефон 27571 доб. 107
gochs-usinsk@mail.ru
</t>
    </r>
    <r>
      <rPr>
        <sz val="8"/>
        <color theme="1"/>
        <rFont val="Times New Roman"/>
        <family val="1"/>
        <charset val="204"/>
      </rPr>
      <t>(должность, фамилия, имя, отчество, номер телефона и электронный адрес)</t>
    </r>
  </si>
  <si>
    <t>Региональные проекты (проекты), реализуемые в рамках программы</t>
  </si>
  <si>
    <t>Объемы финансирования региональных проектов (проектов), реализуемых в рамках подпрограммы</t>
  </si>
  <si>
    <t>Целевые индикаторы и показатели подпрограммы</t>
  </si>
  <si>
    <t>Задачи подпрограммы</t>
  </si>
  <si>
    <t>Региональные проекты (проекты), реализуемые в рамках подпрограммы</t>
  </si>
  <si>
    <t>Объёмы финансирования подпрограммы 1</t>
  </si>
  <si>
    <t>Ожидаемые результаты реализации подпрограммы</t>
  </si>
  <si>
    <t>Программно-целевые инструменты подпрограммы</t>
  </si>
  <si>
    <t>Объёмы финансирования подпрограммы 2</t>
  </si>
  <si>
    <t>…</t>
  </si>
  <si>
    <t>Ответственное 
структурное 
подразделение</t>
  </si>
  <si>
    <t>Управление гражданской обороны 
и чрезвычайных ситуаций АМО ГО "Усинск"</t>
  </si>
  <si>
    <r>
      <rPr>
        <sz val="10"/>
        <color theme="1"/>
        <rFont val="Times New Roman"/>
        <family val="1"/>
        <charset val="204"/>
      </rPr>
      <t>Управление гражданской обороны 
и чрезвычайных ситуаций АМО ГО "Усинск</t>
    </r>
    <r>
      <rPr>
        <sz val="11"/>
        <color theme="1"/>
        <rFont val="Calibri"/>
        <family val="2"/>
        <charset val="204"/>
        <scheme val="minor"/>
      </rPr>
      <t>"</t>
    </r>
  </si>
  <si>
    <t>Ответственный исполнитель</t>
  </si>
  <si>
    <t>Связь с целевыми индикаторами и показателями муниципальной программы (подпрограммы)</t>
  </si>
  <si>
    <t>Основное мероприятие 1.10</t>
  </si>
  <si>
    <t>Строительство пожарных водоемов</t>
  </si>
  <si>
    <t xml:space="preserve"> " 26 " октября 2022 года</t>
  </si>
  <si>
    <t>Внебюджетные источники</t>
  </si>
  <si>
    <t>Основное меропритие 1.10</t>
  </si>
  <si>
    <t>Ожидаемый непосредственный результат (краткое описание)</t>
  </si>
  <si>
    <t>Проектные мероприятия</t>
  </si>
  <si>
    <t>Орлов Ю.А., 
руководитель
Управление образования</t>
  </si>
  <si>
    <t>"____" ____________2023 г.</t>
  </si>
  <si>
    <t>Иванова О.В.,
руководитель
Управление культуры и национальной политики</t>
  </si>
  <si>
    <t>Голенастов В.А.,
руководитель
Управление жилищно-коммунального хозяйства</t>
  </si>
  <si>
    <t>Карпенко И.А., 
начальник отдела
Административно-хозяйственный отдел администрации</t>
  </si>
  <si>
    <t>Овсянникова А.В., руководитель территориального органа
Администрация 
с. Колва</t>
  </si>
  <si>
    <t>Коваленко Е.П., 
руководитель территориального органа
Администрация
с. Мутный Материк</t>
  </si>
  <si>
    <t>Рочева Н.А., руководитель территориального органа
Администрация 
с. Щельябож</t>
  </si>
  <si>
    <t>Коваленко Е.П., 
руководитель территориального органа
Администрация 
с. Мутный Материк</t>
  </si>
  <si>
    <t>1) Увеличение доли муниципальных учреждений, соответствующих требованиям пожарной безопасности, по отношению к общему количеству муниципальных учреждений, расположенных на территории муниципального образования городского округа "Усинск";
2) Увеличение удельного веса территориальных органов администрации муниципального образования городского округа "Усинск", обеспеченных противопожарными водоемами, пожарными гидрантами, соответствующими нормам положенности, по отношению к общему количеству территориальных органов;
3) Снижение количества несчастных случаев, происходящих на водных объектах муниципального обраования городского округа "Усинск"</t>
  </si>
  <si>
    <t>Нуртдинов Р.Р., руководитель территориального органа
Администрация 
пгт. Парма</t>
  </si>
  <si>
    <t>Снижение количества несчастных случаев, происходящих на водных объектах муниципального обраования городского округа "Усинск"</t>
  </si>
  <si>
    <t>Прогнозирование черезвычайных ситуаций связанных с резким поднятием паводковых вод</t>
  </si>
  <si>
    <t>Усовершенствование приемов и действий при возникновении пожара,
позволяющие выработать практические навыки по предупреждению и ликвидации ЧС</t>
  </si>
  <si>
    <t>Увеличение удельного веса территориальных органов администрации муниципального образования городского округа "Усинск", обеспеченных противопожарными водоемами, пожарными гидрантами, соответствующими нормам положенности, по отношению к общему количеству территориальных органов</t>
  </si>
  <si>
    <t>Своевременное оповещение населения, в том числе экстренное оповещение населения, об опасностях, возникающих при военных конфликтах или вследствие этих конфликтов, а также при чрезвычайных ситуациях природного и техногенного характера</t>
  </si>
  <si>
    <t>Начальник управления ГО и ЧС</t>
  </si>
  <si>
    <t>С.К. Росликова</t>
  </si>
  <si>
    <t>В.А. Голенастов</t>
  </si>
  <si>
    <t>Ю.А. Орлов</t>
  </si>
  <si>
    <t>О.В. Иванова</t>
  </si>
  <si>
    <t>А.В. Богачёв</t>
  </si>
  <si>
    <t>А.В. Овсянникова</t>
  </si>
  <si>
    <t>Н.А. Рочева</t>
  </si>
  <si>
    <t>Е.П. Коваленко</t>
  </si>
  <si>
    <t>Т.Н. Полетова</t>
  </si>
  <si>
    <t>А.В. Беляев</t>
  </si>
  <si>
    <t>Руководитель администрации пгт. Парма</t>
  </si>
  <si>
    <t>Р.Р. Нуртдинов</t>
  </si>
  <si>
    <t>Л.В. Кравчун</t>
  </si>
  <si>
    <t xml:space="preserve">             </t>
  </si>
  <si>
    <t>Процессные мероприятия</t>
  </si>
  <si>
    <t>Удельный вес территориальных органов администрации муниципального образования городского округа «Усинск», обеспеченных противопожарными водоемами, пожарными гидрантами, соответствующими нормам положенности, по отношению к общему количеству территориальных органов, %</t>
  </si>
  <si>
    <t>Разработка нормативно-правовых документов в области обеспечения безопасности</t>
  </si>
  <si>
    <t>Основное мероприятие 1.10.</t>
  </si>
  <si>
    <t>Строительство пожарных вожоёмов</t>
  </si>
  <si>
    <t xml:space="preserve"> Территориальные органы
Администрация 
МО ГО "Усинск"</t>
  </si>
  <si>
    <t xml:space="preserve">Снижение рисков возможных чрезвычайных ситуаций и минимизация их последствий </t>
  </si>
  <si>
    <t>Задача 1. "Организация и обеспечение мер пожарной безопасности"</t>
  </si>
  <si>
    <t>Богачёв А.В., 
начальник 
Управление ГО и ЧС</t>
  </si>
  <si>
    <t>Богачёв А.В., 
начальник 
Управление 
ГО и ЧС</t>
  </si>
  <si>
    <t>Проектныеые мероприятия</t>
  </si>
  <si>
    <t>Задача 2. "Организация и обеспечение безопасности на водных объектах"</t>
  </si>
  <si>
    <r>
      <rPr>
        <i/>
        <sz val="12"/>
        <color theme="1"/>
        <rFont val="Times New Roman"/>
        <family val="1"/>
        <charset val="204"/>
      </rPr>
      <t>Контрольное событие №1:</t>
    </r>
    <r>
      <rPr>
        <sz val="12"/>
        <color theme="1"/>
        <rFont val="Times New Roman"/>
        <family val="1"/>
        <charset val="204"/>
      </rPr>
      <t xml:space="preserve"> Проведение профильных мероприятий по совершенствованию основ обеспечения комплексной безопасности населения</t>
    </r>
  </si>
  <si>
    <r>
      <rPr>
        <i/>
        <sz val="12"/>
        <color theme="1"/>
        <rFont val="Times New Roman"/>
        <family val="1"/>
        <charset val="204"/>
      </rPr>
      <t>Контрольное событие №1:</t>
    </r>
    <r>
      <rPr>
        <sz val="12"/>
        <color theme="1"/>
        <rFont val="Times New Roman"/>
        <family val="1"/>
        <charset val="204"/>
      </rPr>
      <t xml:space="preserve"> Обеспечение информированности населения мерам безопасности на водных объектах</t>
    </r>
  </si>
  <si>
    <t>Снижение рисков возникновения чрезвычайных ситуаций, а также сохранение здоровья людей, предотвращение ущерба материальных потерь путем заблаговременного проведения предупредительных мер</t>
  </si>
  <si>
    <t xml:space="preserve">Реализация государственной политики в области обеспечения безопасности людей на водных объектах </t>
  </si>
  <si>
    <r>
      <rPr>
        <i/>
        <sz val="12"/>
        <color theme="1"/>
        <rFont val="Times New Roman"/>
        <family val="1"/>
        <charset val="204"/>
      </rPr>
      <t xml:space="preserve">Контрольное событие №1: </t>
    </r>
    <r>
      <rPr>
        <sz val="12"/>
        <color theme="1"/>
        <rFont val="Times New Roman"/>
        <family val="1"/>
        <charset val="204"/>
      </rPr>
      <t>Обеспечение безопасности на водных объектах</t>
    </r>
  </si>
  <si>
    <t>Богачёв А.В., 
начальник 
Управление 
ГО и ЧС
Территориальные органы
Администрация 
МО ГО "Усинск"</t>
  </si>
  <si>
    <t>Повышение эффективности мероприятий по противодействию терроризма и его идеологии в сфере образования и молодёжной среде</t>
  </si>
  <si>
    <r>
      <t>Контрольное событие №1:</t>
    </r>
    <r>
      <rPr>
        <sz val="12"/>
        <color theme="1"/>
        <rFont val="Times New Roman"/>
        <family val="1"/>
        <charset val="204"/>
      </rPr>
      <t>Организация и проведение предупредительно-профилактических мер по недопущению вовлечения населения, прежде всего молодёжи, в экстремистскую деятельность.</t>
    </r>
  </si>
  <si>
    <t>«Обеспечение безопасности жизнедеятельности населения» на 2022 год</t>
  </si>
  <si>
    <r>
      <t xml:space="preserve">Контрольное событие №1: </t>
    </r>
    <r>
      <rPr>
        <sz val="12"/>
        <color theme="1"/>
        <rFont val="Times New Roman"/>
        <family val="1"/>
        <charset val="204"/>
      </rPr>
      <t>Утверждение плана основных мероприятий муниципального образования городского округа "Усинск" в области гражданской обороны, предупреждение и ликвидация чрезвычайных ситуаций, обеспечение пожарной безопасности и безопасности людей на водных объектах на 2022 год.</t>
    </r>
  </si>
  <si>
    <t>Организация и обеспечение эффективной работы органов управления, сил и средств ГО, обеспечение безопасности населения на территории МО ГО "Усинск"</t>
  </si>
  <si>
    <t xml:space="preserve"> Информированность населения о ЧС и порядке действий при ЧС в условиях мирного и военного времени</t>
  </si>
  <si>
    <r>
      <rPr>
        <i/>
        <sz val="12"/>
        <color theme="1"/>
        <rFont val="Times New Roman"/>
        <family val="1"/>
        <charset val="204"/>
      </rPr>
      <t>Контрольное событие №1</t>
    </r>
    <r>
      <rPr>
        <sz val="12"/>
        <color theme="1"/>
        <rFont val="Times New Roman"/>
        <family val="1"/>
        <charset val="204"/>
      </rPr>
      <t>: Договор на поставку (принтер, телевизор, кабель, кронштейн для телевизора) - 58,1 тыс.руб.</t>
    </r>
  </si>
  <si>
    <r>
      <rPr>
        <i/>
        <sz val="12"/>
        <color theme="1"/>
        <rFont val="Times New Roman"/>
        <family val="1"/>
        <charset val="204"/>
      </rPr>
      <t xml:space="preserve">Контрольное событие №1: </t>
    </r>
    <r>
      <rPr>
        <sz val="12"/>
        <color theme="1"/>
        <rFont val="Times New Roman"/>
        <family val="1"/>
        <charset val="204"/>
      </rPr>
      <t>Покупка аккумуляторной батареи для системы оповещения и кабеля связи для радиостанции - 17,2 тыс.руб.</t>
    </r>
  </si>
  <si>
    <r>
      <rPr>
        <i/>
        <sz val="12"/>
        <color theme="1"/>
        <rFont val="Times New Roman"/>
        <family val="1"/>
        <charset val="204"/>
      </rPr>
      <t xml:space="preserve">Контрольное событие № 1: </t>
    </r>
    <r>
      <rPr>
        <sz val="12"/>
        <color theme="1"/>
        <rFont val="Times New Roman"/>
        <family val="1"/>
        <charset val="204"/>
      </rPr>
      <t>Монтаж аварийного освещения (предписание) в МБДОУ "Детский сад" с. Усть-Уса - 159,0 тыс. руб.</t>
    </r>
  </si>
  <si>
    <r>
      <rPr>
        <i/>
        <sz val="12"/>
        <color theme="1"/>
        <rFont val="Times New Roman"/>
        <family val="1"/>
        <charset val="204"/>
      </rPr>
      <t xml:space="preserve">Контрольное событие № 2: </t>
    </r>
    <r>
      <rPr>
        <sz val="12"/>
        <color theme="1"/>
        <rFont val="Times New Roman"/>
        <family val="1"/>
        <charset val="204"/>
      </rPr>
      <t>Установка пожарного водоёма (предписание) в МАДОУ "ДСКВ № 16" г. Усинска (Прма) - 1113,8 тыс. руб.</t>
    </r>
  </si>
  <si>
    <r>
      <rPr>
        <i/>
        <sz val="12"/>
        <color theme="1"/>
        <rFont val="Times New Roman"/>
        <family val="1"/>
        <charset val="204"/>
      </rPr>
      <t>Контрольное событие № 3:</t>
    </r>
    <r>
      <rPr>
        <sz val="12"/>
        <color theme="1"/>
        <rFont val="Times New Roman"/>
        <family val="1"/>
        <charset val="204"/>
      </rPr>
      <t xml:space="preserve"> Приобретение средств индивидуальной защиты органов дыхания в 9 ОУ - 86,6 тыс. руб.</t>
    </r>
  </si>
  <si>
    <r>
      <rPr>
        <i/>
        <sz val="12"/>
        <color theme="1"/>
        <rFont val="Times New Roman"/>
        <family val="1"/>
        <charset val="204"/>
      </rPr>
      <t>Контрольное событие № 4:</t>
    </r>
    <r>
      <rPr>
        <sz val="12"/>
        <color theme="1"/>
        <rFont val="Times New Roman"/>
        <family val="1"/>
        <charset val="204"/>
      </rPr>
      <t xml:space="preserve"> Обслуживание пожарной автоматики с передачей сигнала о пожаре по радио и телекоммуникационной системе на пульт ЕДДС-1 в 30 ОУ  - 1656,6 тыс. руб.</t>
    </r>
  </si>
  <si>
    <r>
      <rPr>
        <i/>
        <sz val="12"/>
        <color theme="1"/>
        <rFont val="Times New Roman"/>
        <family val="1"/>
        <charset val="204"/>
      </rPr>
      <t xml:space="preserve">Контрольное событие № 5: </t>
    </r>
    <r>
      <rPr>
        <sz val="12"/>
        <color theme="1"/>
        <rFont val="Times New Roman"/>
        <family val="1"/>
        <charset val="204"/>
      </rPr>
      <t>Проведение замеров сопротивления изоляции электросетей и сопротивления контура заземления в школах, детских дошкольных образовательных учреждениях города в 3 ОУ - 90,0 тыс. руб.</t>
    </r>
  </si>
  <si>
    <r>
      <rPr>
        <i/>
        <sz val="12"/>
        <color theme="1"/>
        <rFont val="Times New Roman"/>
        <family val="1"/>
        <charset val="204"/>
      </rPr>
      <t>Контрольное событие № 6:</t>
    </r>
    <r>
      <rPr>
        <sz val="12"/>
        <color theme="1"/>
        <rFont val="Times New Roman"/>
        <family val="1"/>
        <charset val="204"/>
      </rPr>
      <t xml:space="preserve"> Испытание внутреннего противопожарного водопровода в 16 ОУ и здание Администрации (УО АМО ГО "Усинск") - 465,0 тыс. руб.</t>
    </r>
  </si>
  <si>
    <r>
      <rPr>
        <i/>
        <sz val="12"/>
        <color theme="1"/>
        <rFont val="Times New Roman"/>
        <family val="1"/>
        <charset val="204"/>
      </rPr>
      <t>Контрольное событие № 7</t>
    </r>
    <r>
      <rPr>
        <sz val="12"/>
        <color theme="1"/>
        <rFont val="Times New Roman"/>
        <family val="1"/>
        <charset val="204"/>
      </rPr>
      <t>: Приобретение и установка пожарного гидранта ГП-3-00в МБОУ "СОШ" с Усть-Уса - 70,0 тыс. руб.</t>
    </r>
  </si>
  <si>
    <r>
      <rPr>
        <i/>
        <sz val="12"/>
        <color theme="1"/>
        <rFont val="Times New Roman"/>
        <family val="1"/>
        <charset val="204"/>
      </rPr>
      <t>Контрольное событие № 8:</t>
    </r>
    <r>
      <rPr>
        <sz val="12"/>
        <color theme="1"/>
        <rFont val="Times New Roman"/>
        <family val="1"/>
        <charset val="204"/>
      </rPr>
      <t xml:space="preserve"> Испытание наружных маршевых и наружных вертикальных пожарных лестниц в МБОУ "СОШ" с Усть-Уса - 28,0 тыс. руб.</t>
    </r>
  </si>
  <si>
    <r>
      <rPr>
        <i/>
        <sz val="12"/>
        <color theme="1"/>
        <rFont val="Times New Roman"/>
        <family val="1"/>
        <charset val="204"/>
      </rPr>
      <t>Контрольное событие № 10:</t>
    </r>
    <r>
      <rPr>
        <sz val="12"/>
        <color theme="1"/>
        <rFont val="Times New Roman"/>
        <family val="1"/>
        <charset val="204"/>
      </rPr>
      <t xml:space="preserve"> Замеры сопротивления в МБУК "УЦБС" и МБУК "ЦКС"(11 филиалов) - 153,9 тыс. руб.</t>
    </r>
  </si>
  <si>
    <r>
      <rPr>
        <i/>
        <sz val="12"/>
        <color theme="1"/>
        <rFont val="Times New Roman"/>
        <family val="1"/>
        <charset val="204"/>
      </rPr>
      <t xml:space="preserve">Контрольное событие № 11: </t>
    </r>
    <r>
      <rPr>
        <sz val="12"/>
        <color theme="1"/>
        <rFont val="Times New Roman"/>
        <family val="1"/>
        <charset val="204"/>
      </rPr>
      <t>Перекатка пожарных руковов на новое ребро. Проведение проверки роботоспособности сетей внутреннего противопожарного водовода - 85,3 тыс. руб.
(в МБУДО "ДШИ" г.Усинска (филиал пгт.Парма, филиал с.Усть-Уса) в МБУК "УМВЦ "Вортас" и МБУК "ЦКС"(11 филиалов) и МБУК "УДК".</t>
    </r>
  </si>
  <si>
    <r>
      <rPr>
        <i/>
        <sz val="12"/>
        <color theme="1"/>
        <rFont val="Times New Roman"/>
        <family val="1"/>
        <charset val="204"/>
      </rPr>
      <t xml:space="preserve">Контрольное событие № 12: </t>
    </r>
    <r>
      <rPr>
        <sz val="12"/>
        <color theme="1"/>
        <rFont val="Times New Roman"/>
        <family val="1"/>
        <charset val="204"/>
      </rPr>
      <t>Приведение в нормативное состояние 2-х пожарных водоёмов в пгт. Парма - 5735,2 тыс. руб.</t>
    </r>
  </si>
  <si>
    <r>
      <t xml:space="preserve">Контрольное событие № 13: </t>
    </r>
    <r>
      <rPr>
        <sz val="12"/>
        <color theme="1"/>
        <rFont val="Times New Roman"/>
        <family val="1"/>
        <charset val="204"/>
      </rPr>
      <t>Техническое обслуживание пожарной сигнализации - 183,6 тыс. руб.</t>
    </r>
  </si>
  <si>
    <r>
      <t xml:space="preserve">Контрольное событие № 14: </t>
    </r>
    <r>
      <rPr>
        <sz val="12"/>
        <color theme="1"/>
        <rFont val="Times New Roman"/>
        <family val="1"/>
        <charset val="204"/>
      </rPr>
      <t>Техническое обслуживание огнетушителей - 7,3 тыс. руб.</t>
    </r>
  </si>
  <si>
    <r>
      <t xml:space="preserve">Контрольное событие № 15: </t>
    </r>
    <r>
      <rPr>
        <sz val="12"/>
        <color theme="1"/>
        <rFont val="Times New Roman"/>
        <family val="1"/>
        <charset val="204"/>
      </rPr>
      <t>Приобретение и поставка огнетушителей - 6,6 тыс. руб.</t>
    </r>
  </si>
  <si>
    <r>
      <t xml:space="preserve">Контрольное событие № 16: </t>
    </r>
    <r>
      <rPr>
        <sz val="12"/>
        <color theme="1"/>
        <rFont val="Times New Roman"/>
        <family val="1"/>
        <charset val="204"/>
      </rPr>
      <t>Перекатка пожарных руковов на новое ребро. Определение давления во внутреннем противопожарном водопроводе - 21,6 тыс. руб.</t>
    </r>
    <r>
      <rPr>
        <i/>
        <sz val="12"/>
        <color theme="1"/>
        <rFont val="Times New Roman"/>
        <family val="1"/>
        <charset val="204"/>
      </rPr>
      <t xml:space="preserve"> </t>
    </r>
  </si>
  <si>
    <r>
      <t xml:space="preserve">Контрольное событие № 17: </t>
    </r>
    <r>
      <rPr>
        <sz val="12"/>
        <color theme="1"/>
        <rFont val="Times New Roman"/>
        <family val="1"/>
        <charset val="204"/>
      </rPr>
      <t>Техническое обслуживание пожарной сигнализации в здании администрации - 48,0 тыс. руб.</t>
    </r>
  </si>
  <si>
    <r>
      <t xml:space="preserve">Контрольное событие № 18: </t>
    </r>
    <r>
      <rPr>
        <sz val="12"/>
        <color theme="1"/>
        <rFont val="Times New Roman"/>
        <family val="1"/>
        <charset val="204"/>
      </rPr>
      <t>Договор на перезарядку огнетушителей - 5,9 тыс. руб.</t>
    </r>
  </si>
  <si>
    <r>
      <t xml:space="preserve">Контрольное событие № 19: </t>
    </r>
    <r>
      <rPr>
        <sz val="12"/>
        <color theme="1"/>
        <rFont val="Times New Roman"/>
        <family val="1"/>
        <charset val="204"/>
      </rPr>
      <t>Договор на приобретение пожарных ключей 3 шт - 1,9 тыс. руб.</t>
    </r>
  </si>
  <si>
    <r>
      <t xml:space="preserve">Контрольное событие № 20: </t>
    </r>
    <r>
      <rPr>
        <sz val="12"/>
        <color theme="1"/>
        <rFont val="Times New Roman"/>
        <family val="1"/>
        <charset val="204"/>
      </rPr>
      <t>Расчистка дорог к пожарным водоёмам в зимний период времени  - 114,8 тыс. руб.</t>
    </r>
  </si>
  <si>
    <r>
      <t xml:space="preserve">Контрольное событие № 21: </t>
    </r>
    <r>
      <rPr>
        <sz val="12"/>
        <color theme="1"/>
        <rFont val="Times New Roman"/>
        <family val="1"/>
        <charset val="204"/>
      </rPr>
      <t>Техническое обслуживание пожарной сигнализации в здании администрации - 18,0 тыс. руб.</t>
    </r>
  </si>
  <si>
    <r>
      <t xml:space="preserve">Контрольное событие № 22: </t>
    </r>
    <r>
      <rPr>
        <sz val="12"/>
        <color theme="1"/>
        <rFont val="Times New Roman"/>
        <family val="1"/>
        <charset val="204"/>
      </rPr>
      <t>Расчистка дорог к пож. водоёмам - 268,0 тыс. руб.</t>
    </r>
  </si>
  <si>
    <r>
      <t xml:space="preserve">Контрольное событие № 23: </t>
    </r>
    <r>
      <rPr>
        <sz val="12"/>
        <color theme="1"/>
        <rFont val="Times New Roman"/>
        <family val="1"/>
        <charset val="204"/>
      </rPr>
      <t>Расчистка мин. Полос - 500,0 тыс. руб.</t>
    </r>
  </si>
  <si>
    <r>
      <t xml:space="preserve">Контрольное событие № 24: </t>
    </r>
    <r>
      <rPr>
        <sz val="12"/>
        <color theme="1"/>
        <rFont val="Times New Roman"/>
        <family val="1"/>
        <charset val="204"/>
      </rPr>
      <t>Техническое обслуживание пожарной сигнализации - 40,8 тыс. руб.</t>
    </r>
  </si>
  <si>
    <r>
      <t xml:space="preserve">Контрольное событие № 25: </t>
    </r>
    <r>
      <rPr>
        <sz val="12"/>
        <color theme="1"/>
        <rFont val="Times New Roman"/>
        <family val="1"/>
        <charset val="204"/>
      </rPr>
      <t>Проведение замеров сопротивления изоляции элекросетей в здании 8-ми квартирном жилом доме для специалистов - 30,0 тыс. руб.</t>
    </r>
  </si>
  <si>
    <r>
      <t xml:space="preserve">Контрольное событие № 26: </t>
    </r>
    <r>
      <rPr>
        <sz val="12"/>
        <color theme="1"/>
        <rFont val="Times New Roman"/>
        <family val="1"/>
        <charset val="204"/>
      </rPr>
      <t>Приобретение пож. рукавов и универсал. Фильтрующих самоспасателей - 37,2 тыс. руб.</t>
    </r>
  </si>
  <si>
    <r>
      <t xml:space="preserve">Контрольное событие № 27: </t>
    </r>
    <r>
      <rPr>
        <sz val="12"/>
        <color theme="1"/>
        <rFont val="Times New Roman"/>
        <family val="1"/>
        <charset val="204"/>
      </rPr>
      <t>Техническое обслуживание пожарной сигнализации - 26,0 тыс. руб.</t>
    </r>
  </si>
  <si>
    <r>
      <t xml:space="preserve">Контрольное событие № 28: </t>
    </r>
    <r>
      <rPr>
        <sz val="12"/>
        <color theme="1"/>
        <rFont val="Times New Roman"/>
        <family val="1"/>
        <charset val="204"/>
      </rPr>
      <t>Проведение замеров сопротивления - 20,8 тыс. руб.</t>
    </r>
  </si>
  <si>
    <r>
      <t xml:space="preserve">Контрольное событие № 29: </t>
    </r>
    <r>
      <rPr>
        <sz val="12"/>
        <color theme="1"/>
        <rFont val="Times New Roman"/>
        <family val="1"/>
        <charset val="204"/>
      </rPr>
      <t>Приведение в нормативное состояние противопож. полосы в границах населённого пункта  - 52,6 тыс. руб.</t>
    </r>
  </si>
  <si>
    <r>
      <t xml:space="preserve">Контрольное событие № 30: </t>
    </r>
    <r>
      <rPr>
        <sz val="12"/>
        <color theme="1"/>
        <rFont val="Times New Roman"/>
        <family val="1"/>
        <charset val="204"/>
      </rPr>
      <t>Приобретение рукавов для мотопомпы - 11,4 тыс. руб.</t>
    </r>
  </si>
  <si>
    <r>
      <t xml:space="preserve">Контрольное событие № 31: </t>
    </r>
    <r>
      <rPr>
        <sz val="12"/>
        <color theme="1"/>
        <rFont val="Times New Roman"/>
        <family val="1"/>
        <charset val="204"/>
      </rPr>
      <t>Техническое обслуживание пожарной сигнализации - 26,0 тыс. руб.</t>
    </r>
  </si>
  <si>
    <r>
      <t xml:space="preserve">Контрольное событие № 32: </t>
    </r>
    <r>
      <rPr>
        <sz val="12"/>
        <color theme="1"/>
        <rFont val="Times New Roman"/>
        <family val="1"/>
        <charset val="204"/>
      </rPr>
      <t>Проведение замеров сопротивления изоляции электросетей в здании администрации - 130,6 тыс. руб.</t>
    </r>
  </si>
  <si>
    <r>
      <t xml:space="preserve">Контрольное событие № 33: </t>
    </r>
    <r>
      <rPr>
        <sz val="12"/>
        <color theme="1"/>
        <rFont val="Times New Roman"/>
        <family val="1"/>
        <charset val="204"/>
      </rPr>
      <t>Договор ГПХ по сооружению ограждений вокруг пож. водоёмов - 93,0 тыс.руб.</t>
    </r>
  </si>
  <si>
    <r>
      <t>Контрольное событие № 34:</t>
    </r>
    <r>
      <rPr>
        <sz val="12"/>
        <color theme="1"/>
        <rFont val="Times New Roman"/>
        <family val="1"/>
        <charset val="204"/>
      </rPr>
      <t>Приобретение материальных запасов (рукава, краска) - 34.3 тыс.руб.</t>
    </r>
  </si>
  <si>
    <r>
      <t xml:space="preserve">Контрольное событие № 35: </t>
    </r>
    <r>
      <rPr>
        <sz val="12"/>
        <color theme="1"/>
        <rFont val="Times New Roman"/>
        <family val="1"/>
        <charset val="204"/>
      </rPr>
      <t>Расчистка дорог к пожарным водоёмам в зимний период времени - 99,0 тыс. руб.</t>
    </r>
  </si>
  <si>
    <r>
      <rPr>
        <i/>
        <sz val="12"/>
        <rFont val="Times New Roman"/>
        <family val="1"/>
        <charset val="204"/>
      </rPr>
      <t xml:space="preserve">Контрольное событие № 9: </t>
    </r>
    <r>
      <rPr>
        <sz val="12"/>
        <rFont val="Times New Roman"/>
        <family val="1"/>
        <charset val="204"/>
      </rPr>
      <t>Проверка и перезарядка огнетушителей в МБУДО "ДШИ" г.Усинска (филиал пгт.Парма, филиал с.Усть-Уса), МБУК "ЦКС" (11 филиалов), план эвакуации в МБУК "УМВЦ "Вортас"- 23,7 тыс. руб.</t>
    </r>
  </si>
  <si>
    <t>Полетова Т.Н., руководитель территориального органа
Администрация 
с. Усть-Уса</t>
  </si>
  <si>
    <t>Беляев А.В., руководитель территориального органа
Администрация 
с. Усть-Лыжа</t>
  </si>
  <si>
    <t>Коваленко В.П., руководитель территориального органа
Администрация 
с. Мутный Материк</t>
  </si>
  <si>
    <r>
      <rPr>
        <i/>
        <sz val="12"/>
        <rFont val="Times New Roman"/>
        <family val="1"/>
        <charset val="204"/>
      </rPr>
      <t xml:space="preserve">Контрольное событие № 36: </t>
    </r>
    <r>
      <rPr>
        <sz val="12"/>
        <rFont val="Times New Roman"/>
        <family val="1"/>
        <charset val="204"/>
      </rPr>
      <t>Замена ёмкости подземного пожарного водоёма на ул. Набережная 135- 2835,0 тыс. руб.</t>
    </r>
  </si>
  <si>
    <t>Карпенко И.А., 
начальник отдела
Административно-хозяйственный отдел администрации 
Территориальные органы
Администрация 
МО ГО "Усинск"</t>
  </si>
  <si>
    <t>Богачёв А.В., 
начальник 
Управление ГО и ЧС
Орлов Ю.А., 
руководитель
Управление образования
Иванова О.В.,
руководитель
Управление культуры и национальной политики
 Территориальные органы
Администрация 
МО ГО "Усинск"
Карпенко И.А., 
начальник отдела
Административно-хозяйственный отдел администрации</t>
  </si>
  <si>
    <r>
      <t xml:space="preserve">Контрольное событие № 1: </t>
    </r>
    <r>
      <rPr>
        <sz val="12"/>
        <color theme="1"/>
        <rFont val="Times New Roman"/>
        <family val="1"/>
        <charset val="204"/>
      </rPr>
      <t>Обучение ответственных лиц по пожарной безопасности в кол-ве 7 человек - 15,0 тыс. руб.</t>
    </r>
  </si>
  <si>
    <r>
      <t xml:space="preserve">Контрольное событие № 2: </t>
    </r>
    <r>
      <rPr>
        <sz val="12"/>
        <color theme="1"/>
        <rFont val="Times New Roman"/>
        <family val="1"/>
        <charset val="204"/>
      </rPr>
      <t>Материальное стимулирование 7 членов ДПО - 14,0 тыс. руб.</t>
    </r>
  </si>
  <si>
    <r>
      <t xml:space="preserve">Контрольное событие № 3: </t>
    </r>
    <r>
      <rPr>
        <sz val="12"/>
        <color theme="1"/>
        <rFont val="Times New Roman"/>
        <family val="1"/>
        <charset val="204"/>
      </rPr>
      <t>Материальное стимулирование 9 членов ДПО - 18,0 тыс. руб.</t>
    </r>
  </si>
  <si>
    <r>
      <t xml:space="preserve">Контрольное событие № 4: </t>
    </r>
    <r>
      <rPr>
        <sz val="12"/>
        <color theme="1"/>
        <rFont val="Times New Roman"/>
        <family val="1"/>
        <charset val="204"/>
      </rPr>
      <t>Обучение 2-х членов ДПО и материальное стимулирование 16 членов ДПО - 37,0 тыс. руб.</t>
    </r>
  </si>
  <si>
    <r>
      <t>Контрольное событие № 5:</t>
    </r>
    <r>
      <rPr>
        <sz val="12"/>
        <color theme="1"/>
        <rFont val="Times New Roman"/>
        <family val="1"/>
        <charset val="204"/>
      </rPr>
      <t>Оплата стимулирования 36,0  т.р. по договору.
Заключен договор на обучение руководителя по пожарной безопасности 3,0 тыс. руб.
и обучение членов ДПО 12 человек  27,5 тыс. руб. - 66,5 тыс. руб.</t>
    </r>
  </si>
  <si>
    <r>
      <t>Контрольное событие № 6:</t>
    </r>
    <r>
      <rPr>
        <sz val="12"/>
        <color theme="1"/>
        <rFont val="Times New Roman"/>
        <family val="1"/>
        <charset val="204"/>
      </rPr>
      <t>Материальное стимулирование ДПО в сумме 40,0 т.руб.; на оплату обучения сотрудника по ГО ЧС в сумме 5,5 т.р.1 человек. 40,0 тыс. руб. - 45,5 тыс.руб.</t>
    </r>
  </si>
  <si>
    <r>
      <t xml:space="preserve">Контрольное событие №1: </t>
    </r>
    <r>
      <rPr>
        <sz val="12"/>
        <color theme="1"/>
        <rFont val="Times New Roman"/>
        <family val="1"/>
        <charset val="204"/>
      </rPr>
      <t>Приобретение аншлагов для размещения на водных объектах - 5,6 тыс. руб.</t>
    </r>
  </si>
  <si>
    <r>
      <t xml:space="preserve">Контрольное событие №1: </t>
    </r>
    <r>
      <rPr>
        <sz val="12"/>
        <color theme="1"/>
        <rFont val="Times New Roman"/>
        <family val="1"/>
        <charset val="204"/>
      </rPr>
      <t>Организация работы водомерных постов - 59,9 тыс. руб.</t>
    </r>
  </si>
  <si>
    <r>
      <t xml:space="preserve">Контрольное событие №1: </t>
    </r>
    <r>
      <rPr>
        <sz val="12"/>
        <color theme="1"/>
        <rFont val="Times New Roman"/>
        <family val="1"/>
        <charset val="204"/>
      </rPr>
      <t>Техническое обслуживание системы оповещения П-166М (здания Администрации и Дом Быта) - 129,1 тыс. руб.</t>
    </r>
  </si>
  <si>
    <r>
      <t xml:space="preserve">Контрольное событие №2: </t>
    </r>
    <r>
      <rPr>
        <sz val="12"/>
        <color theme="1"/>
        <rFont val="Times New Roman"/>
        <family val="1"/>
        <charset val="204"/>
      </rPr>
      <t>Техническое обслуживание системы оповещения население в д. Сынянырд и с. Колва 120,0 тыс. руб.,
приобретение мегафонов громкоговорителей 23,0 тыс.руб - 143, тыс.руб.</t>
    </r>
  </si>
  <si>
    <r>
      <t>«____»______________202</t>
    </r>
    <r>
      <rPr>
        <u/>
        <sz val="16"/>
        <rFont val="Times New Roman"/>
        <family val="1"/>
        <charset val="204"/>
      </rPr>
      <t xml:space="preserve">   </t>
    </r>
    <r>
      <rPr>
        <sz val="16"/>
        <rFont val="Times New Roman"/>
        <family val="1"/>
        <charset val="204"/>
      </rPr>
      <t>г.</t>
    </r>
  </si>
  <si>
    <t>Задача 1. "Повышение уровня защищённости населения от чрезвычайных ситуаций природного и техногенного характера"</t>
  </si>
  <si>
    <t>Доля муниципальных учреждений, соответствующих требованиям пожарной безопасности, по отношению к общему количеству муниципальных учреждений, %</t>
  </si>
  <si>
    <t xml:space="preserve">Доля муниципальных учреждений, соответствующих требованиям пожарной безопасности, по отношению к общему количеству муниципальных учреждений, %
</t>
  </si>
</sst>
</file>

<file path=xl/styles.xml><?xml version="1.0" encoding="utf-8"?>
<styleSheet xmlns="http://schemas.openxmlformats.org/spreadsheetml/2006/main">
  <numFmts count="6">
    <numFmt numFmtId="44" formatCode="_-* #,##0.00&quot;р.&quot;_-;\-* #,##0.00&quot;р.&quot;_-;_-* &quot;-&quot;??&quot;р.&quot;_-;_-@_-"/>
    <numFmt numFmtId="164" formatCode="_-* #,##0.00\ _₽_-;\-* #,##0.00\ _₽_-;_-* &quot;-&quot;??\ _₽_-;_-@_-"/>
    <numFmt numFmtId="165" formatCode="#,##0.0"/>
    <numFmt numFmtId="166" formatCode="0.0"/>
    <numFmt numFmtId="167" formatCode="_-* #,##0.0\ _₽_-;\-* #,##0.0\ _₽_-;_-* &quot;-&quot;??\ _₽_-;_-@_-"/>
    <numFmt numFmtId="168" formatCode="_-* #,##0.0\ _₽_-;\-* #,##0.0\ _₽_-;_-* &quot;-&quot;?\ _₽_-;_-@_-"/>
  </numFmts>
  <fonts count="44">
    <font>
      <sz val="11"/>
      <color theme="1"/>
      <name val="Calibri"/>
      <family val="2"/>
      <charset val="204"/>
      <scheme val="minor"/>
    </font>
    <font>
      <sz val="10"/>
      <color theme="1"/>
      <name val="Times New Roman"/>
      <family val="1"/>
      <charset val="204"/>
    </font>
    <font>
      <sz val="11"/>
      <color theme="1"/>
      <name val="Times New Roman"/>
      <family val="1"/>
      <charset val="204"/>
    </font>
    <font>
      <b/>
      <sz val="10"/>
      <color theme="1"/>
      <name val="Times New Roman"/>
      <family val="1"/>
      <charset val="204"/>
    </font>
    <font>
      <sz val="9"/>
      <color theme="1"/>
      <name val="Times New Roman"/>
      <family val="1"/>
      <charset val="204"/>
    </font>
    <font>
      <sz val="10"/>
      <name val="Times New Roman"/>
      <family val="1"/>
      <charset val="204"/>
    </font>
    <font>
      <sz val="10"/>
      <name val="Arial"/>
      <family val="2"/>
      <charset val="204"/>
    </font>
    <font>
      <i/>
      <sz val="10"/>
      <color theme="1"/>
      <name val="Times New Roman"/>
      <family val="1"/>
      <charset val="204"/>
    </font>
    <font>
      <sz val="8"/>
      <color theme="1"/>
      <name val="Times New Roman"/>
      <family val="1"/>
      <charset val="204"/>
    </font>
    <font>
      <sz val="12"/>
      <color theme="1"/>
      <name val="Times New Roman"/>
      <family val="1"/>
      <charset val="204"/>
    </font>
    <font>
      <b/>
      <sz val="12"/>
      <color theme="1"/>
      <name val="Times New Roman"/>
      <family val="1"/>
      <charset val="204"/>
    </font>
    <font>
      <sz val="10"/>
      <color rgb="FF000000"/>
      <name val="Times New Roman"/>
      <family val="1"/>
      <charset val="204"/>
    </font>
    <font>
      <sz val="10"/>
      <color indexed="8"/>
      <name val="Times New Roman"/>
      <family val="1"/>
      <charset val="204"/>
    </font>
    <font>
      <b/>
      <sz val="9"/>
      <color theme="1"/>
      <name val="Times New Roman"/>
      <family val="1"/>
      <charset val="204"/>
    </font>
    <font>
      <sz val="11"/>
      <color theme="1"/>
      <name val="Calibri"/>
      <family val="2"/>
      <charset val="204"/>
      <scheme val="minor"/>
    </font>
    <font>
      <u/>
      <sz val="11"/>
      <color theme="1"/>
      <name val="Times New Roman"/>
      <family val="1"/>
      <charset val="204"/>
    </font>
    <font>
      <u/>
      <sz val="12"/>
      <color theme="1"/>
      <name val="Times New Roman"/>
      <family val="1"/>
      <charset val="204"/>
    </font>
    <font>
      <b/>
      <sz val="11"/>
      <color theme="1"/>
      <name val="Times New Roman"/>
      <family val="1"/>
      <charset val="204"/>
    </font>
    <font>
      <sz val="11"/>
      <name val="Times New Roman"/>
      <family val="1"/>
      <charset val="204"/>
    </font>
    <font>
      <i/>
      <sz val="10"/>
      <name val="Times New Roman"/>
      <family val="1"/>
      <charset val="204"/>
    </font>
    <font>
      <sz val="14"/>
      <color theme="1"/>
      <name val="Times New Roman"/>
      <family val="1"/>
      <charset val="204"/>
    </font>
    <font>
      <sz val="18"/>
      <color theme="1"/>
      <name val="Times New Roman"/>
      <family val="1"/>
      <charset val="204"/>
    </font>
    <font>
      <sz val="22"/>
      <color theme="1"/>
      <name val="Times New Roman"/>
      <family val="1"/>
      <charset val="204"/>
    </font>
    <font>
      <b/>
      <u/>
      <sz val="22"/>
      <color theme="1"/>
      <name val="Times New Roman"/>
      <family val="1"/>
      <charset val="204"/>
    </font>
    <font>
      <b/>
      <sz val="20"/>
      <color theme="1"/>
      <name val="Times New Roman"/>
      <family val="1"/>
      <charset val="204"/>
    </font>
    <font>
      <b/>
      <sz val="14"/>
      <color theme="1"/>
      <name val="Times New Roman"/>
      <family val="1"/>
      <charset val="204"/>
    </font>
    <font>
      <b/>
      <sz val="10"/>
      <name val="Times New Roman"/>
      <family val="1"/>
      <charset val="204"/>
    </font>
    <font>
      <sz val="10"/>
      <color theme="1"/>
      <name val="Calibri"/>
      <family val="2"/>
      <charset val="204"/>
      <scheme val="minor"/>
    </font>
    <font>
      <i/>
      <sz val="10"/>
      <color indexed="8"/>
      <name val="Times New Roman"/>
      <family val="1"/>
      <charset val="204"/>
    </font>
    <font>
      <sz val="10"/>
      <name val="Calibri"/>
      <family val="2"/>
      <charset val="204"/>
      <scheme val="minor"/>
    </font>
    <font>
      <sz val="12"/>
      <color theme="1"/>
      <name val="Calibri"/>
      <family val="2"/>
      <charset val="204"/>
      <scheme val="minor"/>
    </font>
    <font>
      <i/>
      <sz val="12"/>
      <color theme="1"/>
      <name val="Times New Roman"/>
      <family val="1"/>
      <charset val="204"/>
    </font>
    <font>
      <sz val="16"/>
      <color theme="1"/>
      <name val="Times New Roman"/>
      <family val="1"/>
      <charset val="204"/>
    </font>
    <font>
      <sz val="12"/>
      <color rgb="FFFF0000"/>
      <name val="Times New Roman"/>
      <family val="1"/>
      <charset val="204"/>
    </font>
    <font>
      <sz val="12"/>
      <color rgb="FF000000"/>
      <name val="Times New Roman"/>
      <family val="1"/>
      <charset val="204"/>
    </font>
    <font>
      <b/>
      <sz val="16"/>
      <color theme="1"/>
      <name val="Times New Roman"/>
      <family val="1"/>
      <charset val="204"/>
    </font>
    <font>
      <sz val="18"/>
      <color theme="1"/>
      <name val="Calibri"/>
      <family val="2"/>
      <charset val="204"/>
      <scheme val="minor"/>
    </font>
    <font>
      <sz val="12"/>
      <name val="Calibri"/>
      <family val="2"/>
      <charset val="204"/>
      <scheme val="minor"/>
    </font>
    <font>
      <sz val="16"/>
      <name val="Times New Roman"/>
      <family val="1"/>
      <charset val="204"/>
    </font>
    <font>
      <sz val="11"/>
      <color rgb="FFFF0000"/>
      <name val="Calibri"/>
      <family val="2"/>
      <charset val="204"/>
      <scheme val="minor"/>
    </font>
    <font>
      <sz val="12"/>
      <name val="Times New Roman"/>
      <family val="1"/>
      <charset val="204"/>
    </font>
    <font>
      <i/>
      <sz val="12"/>
      <name val="Times New Roman"/>
      <family val="1"/>
      <charset val="204"/>
    </font>
    <font>
      <sz val="11"/>
      <name val="Calibri"/>
      <family val="2"/>
      <charset val="204"/>
      <scheme val="minor"/>
    </font>
    <font>
      <u/>
      <sz val="16"/>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5">
    <xf numFmtId="0" fontId="0" fillId="0" borderId="0"/>
    <xf numFmtId="0" fontId="6" fillId="0" borderId="0"/>
    <xf numFmtId="164" fontId="14" fillId="0" borderId="0" applyFont="0" applyFill="0" applyBorder="0" applyAlignment="0" applyProtection="0"/>
    <xf numFmtId="0" fontId="14" fillId="0" borderId="0"/>
    <xf numFmtId="44" fontId="14" fillId="0" borderId="0" applyFont="0" applyFill="0" applyBorder="0" applyAlignment="0" applyProtection="0"/>
  </cellStyleXfs>
  <cellXfs count="546">
    <xf numFmtId="0" fontId="0" fillId="0" borderId="0" xfId="0"/>
    <xf numFmtId="0" fontId="1" fillId="0" borderId="0" xfId="0" applyFont="1"/>
    <xf numFmtId="0" fontId="0" fillId="0" borderId="0" xfId="0" applyAlignment="1">
      <alignment horizontal="center" vertical="center"/>
    </xf>
    <xf numFmtId="0" fontId="1" fillId="0" borderId="0" xfId="0" applyFont="1" applyAlignment="1">
      <alignment horizontal="center" vertical="center" wrapText="1"/>
    </xf>
    <xf numFmtId="0" fontId="7" fillId="0" borderId="1" xfId="0" applyFont="1" applyBorder="1" applyAlignment="1">
      <alignment horizontal="center" vertical="center"/>
    </xf>
    <xf numFmtId="1" fontId="1" fillId="0" borderId="1" xfId="0" applyNumberFormat="1" applyFont="1" applyBorder="1" applyAlignment="1">
      <alignment horizontal="center" vertical="center" wrapText="1"/>
    </xf>
    <xf numFmtId="0" fontId="2" fillId="0" borderId="0" xfId="0" applyFont="1"/>
    <xf numFmtId="0" fontId="7" fillId="0" borderId="1" xfId="0" applyFont="1" applyBorder="1" applyAlignment="1">
      <alignment horizontal="center"/>
    </xf>
    <xf numFmtId="0" fontId="0" fillId="0" borderId="0" xfId="0" applyAlignment="1"/>
    <xf numFmtId="0" fontId="9" fillId="0" borderId="0" xfId="0" applyFont="1"/>
    <xf numFmtId="0" fontId="9" fillId="0" borderId="0" xfId="0" applyFont="1" applyAlignment="1">
      <alignment vertical="top" wrapText="1"/>
    </xf>
    <xf numFmtId="0" fontId="9" fillId="0" borderId="1" xfId="0" applyFont="1" applyBorder="1" applyAlignment="1">
      <alignment vertical="top" wrapText="1"/>
    </xf>
    <xf numFmtId="0" fontId="9" fillId="0" borderId="1" xfId="0" applyFont="1" applyBorder="1" applyAlignment="1">
      <alignment horizontal="center" vertical="center" wrapText="1"/>
    </xf>
    <xf numFmtId="0" fontId="1" fillId="0" borderId="1" xfId="0" applyFont="1" applyBorder="1" applyAlignment="1">
      <alignment horizontal="left" vertical="center" wrapText="1"/>
    </xf>
    <xf numFmtId="1" fontId="7"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1" fontId="7" fillId="0" borderId="1" xfId="0" applyNumberFormat="1" applyFont="1" applyBorder="1" applyAlignment="1">
      <alignment horizontal="center" vertical="center" wrapText="1"/>
    </xf>
    <xf numFmtId="0" fontId="8" fillId="0" borderId="0" xfId="0" applyFont="1"/>
    <xf numFmtId="0" fontId="1" fillId="0" borderId="0" xfId="0" applyFont="1" applyAlignment="1">
      <alignment horizontal="right"/>
    </xf>
    <xf numFmtId="0" fontId="1" fillId="0" borderId="0" xfId="0" applyFont="1" applyAlignment="1"/>
    <xf numFmtId="1" fontId="7" fillId="0" borderId="1" xfId="0" applyNumberFormat="1" applyFont="1" applyBorder="1" applyAlignment="1">
      <alignment horizontal="center" vertical="center" wrapText="1"/>
    </xf>
    <xf numFmtId="0" fontId="3" fillId="0" borderId="0" xfId="0" applyFont="1"/>
    <xf numFmtId="0" fontId="9" fillId="2" borderId="1" xfId="0" applyFont="1" applyFill="1" applyBorder="1" applyAlignment="1">
      <alignment vertical="top" wrapText="1"/>
    </xf>
    <xf numFmtId="4" fontId="9" fillId="0" borderId="1" xfId="0" applyNumberFormat="1" applyFont="1" applyBorder="1" applyAlignment="1">
      <alignment horizontal="center" vertical="center" wrapText="1"/>
    </xf>
    <xf numFmtId="4" fontId="9" fillId="0" borderId="0" xfId="0" applyNumberFormat="1" applyFont="1"/>
    <xf numFmtId="0" fontId="1" fillId="0" borderId="0" xfId="0" applyFont="1" applyFill="1"/>
    <xf numFmtId="0" fontId="1" fillId="0" borderId="6" xfId="0" applyFont="1" applyBorder="1" applyAlignment="1">
      <alignment horizontal="center" vertical="center" wrapText="1"/>
    </xf>
    <xf numFmtId="165" fontId="4" fillId="0" borderId="1" xfId="0" applyNumberFormat="1" applyFont="1" applyFill="1" applyBorder="1" applyAlignment="1">
      <alignment horizontal="center" vertical="center"/>
    </xf>
    <xf numFmtId="0" fontId="4" fillId="0" borderId="1" xfId="0" applyFont="1" applyFill="1" applyBorder="1" applyAlignment="1">
      <alignment vertical="center" wrapText="1"/>
    </xf>
    <xf numFmtId="166" fontId="1" fillId="0" borderId="0" xfId="0" applyNumberFormat="1" applyFont="1" applyAlignment="1">
      <alignment horizontal="center" vertical="center"/>
    </xf>
    <xf numFmtId="0" fontId="1" fillId="0" borderId="0" xfId="0" applyFont="1" applyAlignment="1">
      <alignment horizontal="left" vertical="center" wrapText="1"/>
    </xf>
    <xf numFmtId="166" fontId="1" fillId="0" borderId="0" xfId="0" applyNumberFormat="1" applyFont="1" applyAlignment="1">
      <alignment horizontal="center" vertical="center"/>
    </xf>
    <xf numFmtId="0" fontId="9" fillId="0" borderId="0" xfId="0" applyFont="1" applyAlignment="1">
      <alignment horizontal="left" vertical="center" wrapText="1"/>
    </xf>
    <xf numFmtId="166" fontId="2" fillId="0" borderId="1" xfId="0" applyNumberFormat="1" applyFont="1" applyBorder="1" applyAlignment="1">
      <alignment horizontal="center" vertical="center" wrapText="1"/>
    </xf>
    <xf numFmtId="166" fontId="2" fillId="0" borderId="1" xfId="0" applyNumberFormat="1" applyFont="1" applyBorder="1" applyAlignment="1">
      <alignment horizontal="center" vertical="center"/>
    </xf>
    <xf numFmtId="166" fontId="2" fillId="0" borderId="1" xfId="0" applyNumberFormat="1" applyFont="1" applyFill="1" applyBorder="1" applyAlignment="1">
      <alignment horizontal="center" vertical="center"/>
    </xf>
    <xf numFmtId="0" fontId="17"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1" xfId="0" applyFont="1" applyBorder="1" applyAlignment="1">
      <alignment horizontal="left" wrapText="1"/>
    </xf>
    <xf numFmtId="0" fontId="2" fillId="0" borderId="1" xfId="0" applyFont="1" applyFill="1" applyBorder="1" applyAlignment="1">
      <alignment horizontal="justify" vertical="top" wrapText="1"/>
    </xf>
    <xf numFmtId="0" fontId="2" fillId="0" borderId="1" xfId="0" applyFont="1" applyBorder="1"/>
    <xf numFmtId="166" fontId="2" fillId="0" borderId="1" xfId="0" applyNumberFormat="1" applyFont="1" applyBorder="1" applyAlignment="1">
      <alignment horizontal="center"/>
    </xf>
    <xf numFmtId="0" fontId="2" fillId="0" borderId="0" xfId="0" applyFont="1" applyAlignment="1">
      <alignment horizontal="right" vertical="center" wrapText="1"/>
    </xf>
    <xf numFmtId="0" fontId="2" fillId="0" borderId="1" xfId="0" applyFont="1" applyBorder="1" applyAlignment="1">
      <alignment horizontal="justify" vertical="center" wrapText="1"/>
    </xf>
    <xf numFmtId="0" fontId="2" fillId="0" borderId="1" xfId="0" applyFont="1" applyFill="1" applyBorder="1" applyAlignment="1">
      <alignment horizontal="justify" vertical="center" wrapText="1"/>
    </xf>
    <xf numFmtId="0" fontId="1" fillId="0" borderId="0" xfId="0" applyFont="1" applyAlignment="1">
      <alignment horizontal="right" vertical="top"/>
    </xf>
    <xf numFmtId="165" fontId="13" fillId="0" borderId="1" xfId="0" applyNumberFormat="1" applyFont="1" applyFill="1" applyBorder="1" applyAlignment="1">
      <alignment horizontal="center" vertical="center"/>
    </xf>
    <xf numFmtId="0" fontId="2" fillId="0" borderId="0" xfId="0" applyFont="1" applyAlignment="1"/>
    <xf numFmtId="0" fontId="0" fillId="0" borderId="0" xfId="0" applyAlignment="1">
      <alignment wrapText="1"/>
    </xf>
    <xf numFmtId="0" fontId="2" fillId="0" borderId="0" xfId="0" applyFont="1" applyAlignment="1">
      <alignment wrapText="1"/>
    </xf>
    <xf numFmtId="0" fontId="1" fillId="0" borderId="0" xfId="0" applyFont="1" applyBorder="1" applyAlignment="1">
      <alignment wrapText="1"/>
    </xf>
    <xf numFmtId="0" fontId="1" fillId="0" borderId="0" xfId="0" applyFont="1" applyBorder="1" applyAlignment="1"/>
    <xf numFmtId="0" fontId="1" fillId="0" borderId="0" xfId="0" applyFont="1" applyAlignment="1">
      <alignment horizontal="right" vertical="center"/>
    </xf>
    <xf numFmtId="0" fontId="1" fillId="0" borderId="1" xfId="0" applyFont="1" applyBorder="1" applyAlignment="1">
      <alignment horizontal="center" vertical="center"/>
    </xf>
    <xf numFmtId="0" fontId="1" fillId="0" borderId="1" xfId="0" applyFont="1" applyBorder="1" applyAlignment="1">
      <alignment horizontal="justify" vertical="center"/>
    </xf>
    <xf numFmtId="0" fontId="12" fillId="0" borderId="1" xfId="0" applyFont="1" applyBorder="1" applyAlignment="1">
      <alignment vertical="center" wrapText="1"/>
    </xf>
    <xf numFmtId="0" fontId="5" fillId="0" borderId="1" xfId="0" applyFont="1" applyBorder="1" applyAlignment="1">
      <alignment horizontal="justify" vertical="center" wrapText="1"/>
    </xf>
    <xf numFmtId="0" fontId="5" fillId="0" borderId="1" xfId="0" applyFont="1" applyBorder="1" applyAlignment="1">
      <alignment horizontal="left" vertical="center" wrapText="1"/>
    </xf>
    <xf numFmtId="0" fontId="5" fillId="0" borderId="1" xfId="0" applyFont="1" applyBorder="1" applyAlignment="1">
      <alignment horizontal="justify"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1" fillId="2" borderId="1"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Alignment="1">
      <alignment horizontal="center" vertical="center"/>
    </xf>
    <xf numFmtId="0" fontId="12" fillId="0" borderId="1" xfId="0" applyFont="1" applyBorder="1" applyAlignment="1">
      <alignment horizontal="justify" vertical="center" wrapText="1"/>
    </xf>
    <xf numFmtId="0" fontId="1" fillId="3" borderId="1" xfId="0" applyFont="1" applyFill="1" applyBorder="1" applyAlignment="1">
      <alignment horizontal="center" vertical="center" wrapText="1"/>
    </xf>
    <xf numFmtId="0" fontId="9" fillId="0" borderId="1" xfId="0" applyFont="1" applyBorder="1" applyAlignment="1">
      <alignment horizontal="center" vertical="center"/>
    </xf>
    <xf numFmtId="165" fontId="9" fillId="0" borderId="1" xfId="0" applyNumberFormat="1" applyFont="1" applyBorder="1" applyAlignment="1">
      <alignment horizontal="center" vertical="center" wrapText="1"/>
    </xf>
    <xf numFmtId="165" fontId="9" fillId="0" borderId="1" xfId="0" applyNumberFormat="1" applyFont="1" applyBorder="1" applyAlignment="1">
      <alignment horizontal="center" vertical="center"/>
    </xf>
    <xf numFmtId="165" fontId="9" fillId="0" borderId="3" xfId="0" applyNumberFormat="1" applyFont="1" applyBorder="1" applyAlignment="1">
      <alignment wrapText="1"/>
    </xf>
    <xf numFmtId="0" fontId="10" fillId="0" borderId="5" xfId="0" applyFont="1" applyBorder="1" applyAlignment="1">
      <alignment horizontal="center" vertical="top" wrapText="1"/>
    </xf>
    <xf numFmtId="0" fontId="9" fillId="0" borderId="0" xfId="0" applyFont="1" applyBorder="1" applyAlignment="1">
      <alignment horizontal="center" vertical="top" wrapText="1"/>
    </xf>
    <xf numFmtId="0" fontId="9" fillId="0" borderId="0" xfId="0" applyFont="1" applyBorder="1"/>
    <xf numFmtId="0" fontId="9" fillId="0" borderId="0" xfId="0" applyFont="1" applyBorder="1" applyAlignment="1">
      <alignment horizontal="center" vertical="top" wrapText="1"/>
    </xf>
    <xf numFmtId="0" fontId="5" fillId="0" borderId="0" xfId="0" applyFont="1" applyFill="1" applyAlignment="1">
      <alignment horizontal="center" vertical="center" wrapText="1"/>
    </xf>
    <xf numFmtId="0" fontId="19" fillId="0" borderId="1" xfId="0" applyFont="1" applyFill="1" applyBorder="1" applyAlignment="1">
      <alignment horizontal="center" vertical="center"/>
    </xf>
    <xf numFmtId="0" fontId="5" fillId="0" borderId="0" xfId="0" applyFont="1" applyAlignment="1">
      <alignment horizontal="center" vertical="center" wrapText="1"/>
    </xf>
    <xf numFmtId="0" fontId="5" fillId="0" borderId="1" xfId="0" applyFont="1" applyBorder="1" applyAlignment="1">
      <alignment horizontal="center" vertical="center"/>
    </xf>
    <xf numFmtId="0" fontId="5" fillId="3" borderId="1" xfId="0" applyFont="1" applyFill="1" applyBorder="1" applyAlignment="1">
      <alignment horizontal="center" vertical="center" wrapText="1"/>
    </xf>
    <xf numFmtId="0" fontId="19" fillId="0" borderId="1" xfId="0" applyFont="1" applyBorder="1" applyAlignment="1">
      <alignment horizontal="center" vertical="center"/>
    </xf>
    <xf numFmtId="0" fontId="9" fillId="0" borderId="0" xfId="3" applyFont="1"/>
    <xf numFmtId="0" fontId="9" fillId="0" borderId="0" xfId="3" applyFont="1" applyAlignment="1">
      <alignment vertical="top" wrapText="1"/>
    </xf>
    <xf numFmtId="0" fontId="20" fillId="0" borderId="0" xfId="3" applyFont="1"/>
    <xf numFmtId="0" fontId="21" fillId="0" borderId="0" xfId="3" applyFont="1" applyAlignment="1">
      <alignment vertical="top" wrapText="1"/>
    </xf>
    <xf numFmtId="0" fontId="20" fillId="0" borderId="0" xfId="3" applyFont="1" applyAlignment="1">
      <alignment wrapText="1"/>
    </xf>
    <xf numFmtId="0" fontId="21" fillId="0" borderId="0" xfId="3" applyFont="1" applyAlignment="1">
      <alignment vertical="center" wrapText="1"/>
    </xf>
    <xf numFmtId="0" fontId="21" fillId="0" borderId="0" xfId="3" applyFont="1" applyAlignment="1">
      <alignment wrapText="1"/>
    </xf>
    <xf numFmtId="0" fontId="7"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0" fillId="0" borderId="0" xfId="0" applyFont="1" applyAlignment="1">
      <alignment horizontal="center" vertical="center"/>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7" fillId="0" borderId="0" xfId="0" applyFont="1" applyAlignment="1">
      <alignment horizontal="center" vertical="center"/>
    </xf>
    <xf numFmtId="0" fontId="19" fillId="3" borderId="1" xfId="0" applyFont="1" applyFill="1" applyBorder="1" applyAlignment="1">
      <alignment horizontal="justify" vertical="top" wrapText="1"/>
    </xf>
    <xf numFmtId="1" fontId="5" fillId="3" borderId="1" xfId="0" applyNumberFormat="1" applyFont="1" applyFill="1" applyBorder="1" applyAlignment="1">
      <alignment horizontal="center" vertical="center"/>
    </xf>
    <xf numFmtId="0" fontId="29" fillId="0" borderId="0" xfId="0" applyFont="1" applyAlignment="1">
      <alignment horizontal="center" vertical="center"/>
    </xf>
    <xf numFmtId="0" fontId="29" fillId="0" borderId="0" xfId="0" applyFont="1" applyFill="1" applyAlignment="1">
      <alignment horizontal="center" vertical="center"/>
    </xf>
    <xf numFmtId="0" fontId="1" fillId="0" borderId="0" xfId="0" applyFont="1" applyAlignment="1">
      <alignment horizontal="left" vertical="center"/>
    </xf>
    <xf numFmtId="0" fontId="8" fillId="0" borderId="0" xfId="0" applyFont="1" applyAlignment="1">
      <alignment horizontal="left" vertical="center"/>
    </xf>
    <xf numFmtId="2" fontId="1" fillId="0" borderId="0" xfId="0" applyNumberFormat="1" applyFont="1" applyAlignment="1">
      <alignment horizontal="center" vertical="center"/>
    </xf>
    <xf numFmtId="0" fontId="1" fillId="0" borderId="0" xfId="0" applyFont="1" applyFill="1" applyAlignment="1">
      <alignment horizontal="center" vertical="center"/>
    </xf>
    <xf numFmtId="0" fontId="1" fillId="0" borderId="0" xfId="0" applyFont="1" applyBorder="1"/>
    <xf numFmtId="0" fontId="1" fillId="0" borderId="0" xfId="0" applyFont="1" applyAlignment="1">
      <alignment horizontal="justify" vertical="center" wrapText="1"/>
    </xf>
    <xf numFmtId="0" fontId="11" fillId="0" borderId="1" xfId="0" applyFont="1" applyBorder="1" applyAlignment="1">
      <alignment horizontal="justify" vertical="center" wrapText="1"/>
    </xf>
    <xf numFmtId="0" fontId="11" fillId="0" borderId="1" xfId="0" applyFont="1" applyFill="1" applyBorder="1" applyAlignment="1">
      <alignment horizontal="justify" vertical="center" wrapText="1"/>
    </xf>
    <xf numFmtId="0" fontId="1" fillId="0" borderId="0" xfId="0" applyFont="1" applyBorder="1" applyAlignment="1">
      <alignment horizontal="justify" vertical="center" wrapText="1"/>
    </xf>
    <xf numFmtId="0" fontId="1" fillId="0" borderId="0" xfId="0" applyFont="1" applyBorder="1" applyAlignment="1">
      <alignment horizontal="justify" wrapText="1"/>
    </xf>
    <xf numFmtId="0" fontId="1" fillId="0" borderId="0" xfId="0" applyFont="1" applyAlignment="1">
      <alignment horizontal="justify" wrapText="1"/>
    </xf>
    <xf numFmtId="0" fontId="2" fillId="0" borderId="0" xfId="0" applyFont="1" applyAlignment="1">
      <alignment horizontal="justify" vertical="center" wrapText="1"/>
    </xf>
    <xf numFmtId="0" fontId="2" fillId="0" borderId="0" xfId="0" applyFont="1" applyAlignment="1">
      <alignment horizontal="justify" wrapText="1"/>
    </xf>
    <xf numFmtId="0" fontId="0" fillId="0" borderId="0" xfId="0" applyAlignment="1">
      <alignment horizontal="justify" vertical="center" wrapText="1"/>
    </xf>
    <xf numFmtId="0" fontId="0" fillId="0" borderId="0" xfId="0" applyAlignment="1">
      <alignment horizontal="justify" wrapText="1"/>
    </xf>
    <xf numFmtId="166" fontId="2" fillId="0" borderId="1" xfId="0" applyNumberFormat="1" applyFont="1" applyBorder="1" applyAlignment="1">
      <alignment horizontal="left" vertical="center" wrapText="1"/>
    </xf>
    <xf numFmtId="0" fontId="9" fillId="0" borderId="2" xfId="0" applyFont="1" applyBorder="1" applyAlignment="1">
      <alignment horizontal="left" wrapText="1"/>
    </xf>
    <xf numFmtId="166" fontId="9" fillId="0" borderId="1" xfId="0" applyNumberFormat="1" applyFont="1" applyBorder="1" applyAlignment="1">
      <alignment horizontal="center" vertical="center"/>
    </xf>
    <xf numFmtId="167" fontId="9" fillId="0" borderId="1" xfId="2" applyNumberFormat="1" applyFont="1" applyBorder="1" applyAlignment="1">
      <alignment horizontal="center" vertical="center"/>
    </xf>
    <xf numFmtId="0" fontId="9" fillId="0" borderId="1" xfId="0" applyFont="1" applyBorder="1" applyAlignment="1">
      <alignment vertical="center" wrapText="1"/>
    </xf>
    <xf numFmtId="0" fontId="30" fillId="0" borderId="0" xfId="0" applyFont="1" applyAlignment="1">
      <alignment horizontal="center" vertical="center"/>
    </xf>
    <xf numFmtId="0" fontId="30" fillId="0" borderId="0" xfId="0" applyFont="1"/>
    <xf numFmtId="14" fontId="9" fillId="0" borderId="1" xfId="0" applyNumberFormat="1" applyFont="1" applyBorder="1" applyAlignment="1">
      <alignment horizontal="center" vertical="center" wrapText="1"/>
    </xf>
    <xf numFmtId="166" fontId="9" fillId="0" borderId="1" xfId="0" applyNumberFormat="1" applyFont="1" applyBorder="1" applyAlignment="1">
      <alignment horizontal="center" vertical="center" wrapText="1"/>
    </xf>
    <xf numFmtId="166" fontId="1" fillId="0" borderId="0" xfId="0" applyNumberFormat="1" applyFont="1"/>
    <xf numFmtId="0" fontId="18" fillId="4" borderId="1" xfId="0" applyFont="1" applyFill="1" applyBorder="1" applyAlignment="1">
      <alignment horizontal="justify" vertical="center" wrapText="1"/>
    </xf>
    <xf numFmtId="0" fontId="5" fillId="4" borderId="0" xfId="0" applyFont="1" applyFill="1"/>
    <xf numFmtId="0" fontId="2" fillId="4" borderId="1" xfId="0" applyFont="1" applyFill="1" applyBorder="1" applyAlignment="1">
      <alignment horizontal="justify" vertical="center" wrapText="1"/>
    </xf>
    <xf numFmtId="0" fontId="1" fillId="4" borderId="0" xfId="0" applyFont="1" applyFill="1"/>
    <xf numFmtId="0" fontId="18" fillId="0" borderId="1" xfId="0" applyFont="1" applyFill="1" applyBorder="1" applyAlignment="1">
      <alignment horizontal="left" vertical="center" wrapText="1"/>
    </xf>
    <xf numFmtId="4" fontId="9" fillId="0" borderId="1" xfId="0" applyNumberFormat="1" applyFont="1" applyFill="1" applyBorder="1" applyAlignment="1">
      <alignment horizontal="center" vertical="center" wrapText="1"/>
    </xf>
    <xf numFmtId="167" fontId="9" fillId="0" borderId="1" xfId="2" applyNumberFormat="1" applyFont="1" applyFill="1" applyBorder="1" applyAlignment="1">
      <alignment horizontal="center" vertical="center"/>
    </xf>
    <xf numFmtId="166" fontId="9" fillId="0" borderId="1" xfId="0" applyNumberFormat="1" applyFont="1" applyFill="1" applyBorder="1" applyAlignment="1">
      <alignment horizontal="center" vertical="center"/>
    </xf>
    <xf numFmtId="165" fontId="9" fillId="0" borderId="1" xfId="0" applyNumberFormat="1" applyFont="1" applyFill="1" applyBorder="1" applyAlignment="1">
      <alignment horizontal="center" vertical="center"/>
    </xf>
    <xf numFmtId="0" fontId="2" fillId="0" borderId="1" xfId="0" applyFont="1" applyBorder="1" applyAlignment="1">
      <alignment horizontal="left" vertical="center" wrapText="1"/>
    </xf>
    <xf numFmtId="0" fontId="1" fillId="0" borderId="0" xfId="0" applyFont="1" applyAlignment="1">
      <alignment horizontal="center"/>
    </xf>
    <xf numFmtId="0" fontId="17"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0" borderId="1" xfId="0" applyFont="1" applyBorder="1" applyAlignment="1">
      <alignment horizontal="left" vertical="center" wrapText="1"/>
    </xf>
    <xf numFmtId="0" fontId="17" fillId="0" borderId="1" xfId="0" applyFont="1" applyBorder="1" applyAlignment="1">
      <alignment horizontal="left" vertical="center" wrapText="1"/>
    </xf>
    <xf numFmtId="0" fontId="2" fillId="0" borderId="1" xfId="0" applyFont="1" applyBorder="1" applyAlignment="1">
      <alignment horizontal="left" vertical="center" wrapText="1"/>
    </xf>
    <xf numFmtId="0" fontId="9" fillId="0" borderId="2" xfId="0" applyFont="1" applyBorder="1" applyAlignment="1">
      <alignment horizontal="left" vertical="top" wrapText="1"/>
    </xf>
    <xf numFmtId="0" fontId="9" fillId="0" borderId="11" xfId="0" applyFont="1" applyBorder="1" applyAlignment="1">
      <alignment horizontal="left" vertical="top" wrapText="1"/>
    </xf>
    <xf numFmtId="0" fontId="9" fillId="0" borderId="6" xfId="0" applyFont="1" applyBorder="1" applyAlignment="1">
      <alignment horizontal="left" vertical="top" wrapText="1"/>
    </xf>
    <xf numFmtId="0" fontId="9" fillId="0" borderId="1" xfId="0" applyFont="1" applyBorder="1" applyAlignment="1">
      <alignment horizontal="left" vertical="top" wrapText="1"/>
    </xf>
    <xf numFmtId="0" fontId="9" fillId="2"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2" borderId="6" xfId="0" applyFont="1" applyFill="1" applyBorder="1" applyAlignment="1">
      <alignment horizontal="left" vertical="top" wrapText="1"/>
    </xf>
    <xf numFmtId="2" fontId="2" fillId="2" borderId="6" xfId="0" applyNumberFormat="1" applyFont="1" applyFill="1" applyBorder="1" applyAlignment="1">
      <alignment horizontal="left" vertical="top" wrapText="1"/>
    </xf>
    <xf numFmtId="0" fontId="5" fillId="0" borderId="1" xfId="0" applyFont="1" applyBorder="1" applyAlignment="1">
      <alignment horizontal="center" vertical="center" wrapText="1"/>
    </xf>
    <xf numFmtId="0" fontId="1" fillId="0" borderId="1" xfId="0" applyFont="1" applyBorder="1" applyAlignment="1">
      <alignment vertical="center" wrapText="1"/>
    </xf>
    <xf numFmtId="0" fontId="11" fillId="0" borderId="1" xfId="0" applyFont="1" applyBorder="1" applyAlignment="1">
      <alignment horizontal="left" vertical="center" wrapText="1"/>
    </xf>
    <xf numFmtId="0" fontId="2" fillId="0" borderId="1" xfId="0" applyFont="1" applyBorder="1" applyAlignment="1">
      <alignment wrapText="1"/>
    </xf>
    <xf numFmtId="0" fontId="2" fillId="0" borderId="1" xfId="0" applyFont="1" applyBorder="1" applyAlignment="1">
      <alignment horizontal="left" vertical="center"/>
    </xf>
    <xf numFmtId="0" fontId="2" fillId="2" borderId="1" xfId="0" applyFont="1" applyFill="1" applyBorder="1" applyAlignment="1">
      <alignment horizontal="justify" vertical="center" wrapText="1"/>
    </xf>
    <xf numFmtId="0" fontId="1" fillId="2" borderId="0" xfId="0" applyFont="1" applyFill="1"/>
    <xf numFmtId="166" fontId="2" fillId="2" borderId="1" xfId="0" applyNumberFormat="1" applyFont="1" applyFill="1" applyBorder="1" applyAlignment="1">
      <alignment horizontal="center" vertical="center"/>
    </xf>
    <xf numFmtId="166" fontId="18" fillId="2" borderId="1" xfId="0" applyNumberFormat="1" applyFont="1" applyFill="1" applyBorder="1" applyAlignment="1">
      <alignment horizontal="center" vertical="center"/>
    </xf>
    <xf numFmtId="0" fontId="10" fillId="0" borderId="5" xfId="0" applyFont="1" applyBorder="1" applyAlignment="1">
      <alignment horizontal="center" vertical="center"/>
    </xf>
    <xf numFmtId="2" fontId="9" fillId="0" borderId="1" xfId="2"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 fillId="5" borderId="0" xfId="0" applyFont="1" applyFill="1" applyAlignment="1">
      <alignment horizontal="right" vertical="top"/>
    </xf>
    <xf numFmtId="0" fontId="1" fillId="5" borderId="1" xfId="0" applyFont="1" applyFill="1" applyBorder="1" applyAlignment="1">
      <alignment horizontal="center" vertical="center" wrapText="1"/>
    </xf>
    <xf numFmtId="0" fontId="7" fillId="5" borderId="1" xfId="0" applyFont="1" applyFill="1" applyBorder="1" applyAlignment="1">
      <alignment horizontal="center"/>
    </xf>
    <xf numFmtId="0" fontId="1" fillId="5" borderId="1" xfId="0" applyFont="1" applyFill="1" applyBorder="1" applyAlignment="1">
      <alignment horizontal="justify" vertical="center"/>
    </xf>
    <xf numFmtId="0" fontId="1" fillId="5" borderId="1" xfId="0" applyFont="1" applyFill="1" applyBorder="1" applyAlignment="1">
      <alignment horizontal="justify" vertical="center" wrapText="1"/>
    </xf>
    <xf numFmtId="0" fontId="12" fillId="5" borderId="1" xfId="0" applyFont="1" applyFill="1" applyBorder="1" applyAlignment="1">
      <alignment vertical="center" wrapText="1"/>
    </xf>
    <xf numFmtId="9" fontId="5" fillId="5" borderId="1" xfId="0" applyNumberFormat="1" applyFont="1" applyFill="1" applyBorder="1" applyAlignment="1">
      <alignment horizontal="justify" vertical="center" wrapText="1"/>
    </xf>
    <xf numFmtId="0" fontId="5" fillId="5" borderId="1" xfId="0" applyFont="1" applyFill="1" applyBorder="1" applyAlignment="1">
      <alignment horizontal="justify" vertical="center" wrapText="1"/>
    </xf>
    <xf numFmtId="0" fontId="5" fillId="5" borderId="1" xfId="0" applyFont="1" applyFill="1" applyBorder="1" applyAlignment="1">
      <alignment horizontal="justify" vertical="center"/>
    </xf>
    <xf numFmtId="0" fontId="12" fillId="5" borderId="1" xfId="0" applyFont="1" applyFill="1" applyBorder="1" applyAlignment="1">
      <alignment horizontal="justify" vertical="center" wrapText="1"/>
    </xf>
    <xf numFmtId="0" fontId="1" fillId="5" borderId="1" xfId="0" applyFont="1" applyFill="1" applyBorder="1" applyAlignment="1">
      <alignment vertical="top" wrapText="1"/>
    </xf>
    <xf numFmtId="0" fontId="11" fillId="5" borderId="1" xfId="0" applyFont="1" applyFill="1" applyBorder="1" applyAlignment="1">
      <alignment horizontal="left" vertical="top" wrapText="1"/>
    </xf>
    <xf numFmtId="0" fontId="1" fillId="5" borderId="0" xfId="0" applyFont="1" applyFill="1" applyBorder="1" applyAlignment="1">
      <alignment wrapText="1"/>
    </xf>
    <xf numFmtId="0" fontId="1" fillId="5" borderId="0" xfId="0" applyFont="1" applyFill="1" applyBorder="1" applyAlignment="1"/>
    <xf numFmtId="0" fontId="1" fillId="5" borderId="0" xfId="0" applyFont="1" applyFill="1" applyAlignment="1"/>
    <xf numFmtId="0" fontId="2" fillId="5" borderId="0" xfId="0" applyFont="1" applyFill="1" applyAlignment="1"/>
    <xf numFmtId="0" fontId="0" fillId="5" borderId="0" xfId="0" applyFill="1" applyAlignment="1"/>
    <xf numFmtId="14" fontId="9" fillId="2" borderId="1" xfId="0" applyNumberFormat="1" applyFont="1" applyFill="1" applyBorder="1" applyAlignment="1">
      <alignment horizontal="center" vertical="center" wrapText="1"/>
    </xf>
    <xf numFmtId="167" fontId="9" fillId="2" borderId="1" xfId="2" applyNumberFormat="1" applyFont="1" applyFill="1" applyBorder="1" applyAlignment="1">
      <alignment horizontal="center" vertical="center" wrapText="1"/>
    </xf>
    <xf numFmtId="0" fontId="19" fillId="0" borderId="0" xfId="0" applyFont="1" applyAlignment="1">
      <alignment horizontal="center" vertical="center"/>
    </xf>
    <xf numFmtId="0" fontId="7" fillId="0" borderId="0" xfId="0" applyFont="1" applyAlignment="1">
      <alignment horizontal="center" vertical="center"/>
    </xf>
    <xf numFmtId="168" fontId="9" fillId="2" borderId="1" xfId="0" applyNumberFormat="1" applyFont="1" applyFill="1" applyBorder="1" applyAlignment="1">
      <alignment horizontal="center" vertical="center" wrapText="1"/>
    </xf>
    <xf numFmtId="0" fontId="32" fillId="0" borderId="0" xfId="0" applyFont="1" applyAlignment="1">
      <alignment horizontal="center" vertical="center"/>
    </xf>
    <xf numFmtId="0" fontId="32" fillId="0" borderId="0" xfId="0" applyFont="1"/>
    <xf numFmtId="165" fontId="1" fillId="0" borderId="1" xfId="0" applyNumberFormat="1" applyFont="1" applyFill="1" applyBorder="1" applyAlignment="1">
      <alignment horizontal="center" vertical="center" wrapText="1"/>
    </xf>
    <xf numFmtId="0" fontId="21" fillId="0" borderId="0" xfId="3" applyFont="1"/>
    <xf numFmtId="0" fontId="21" fillId="0" borderId="0" xfId="0" applyFont="1"/>
    <xf numFmtId="0" fontId="36" fillId="0" borderId="0" xfId="0" applyFont="1"/>
    <xf numFmtId="0" fontId="21" fillId="2" borderId="0" xfId="3" applyFont="1" applyFill="1" applyAlignment="1"/>
    <xf numFmtId="0" fontId="21" fillId="0" borderId="0" xfId="3" applyFont="1" applyAlignment="1"/>
    <xf numFmtId="0" fontId="21" fillId="0" borderId="0" xfId="3" applyFont="1" applyBorder="1" applyAlignment="1"/>
    <xf numFmtId="0" fontId="36" fillId="0" borderId="0" xfId="3" applyFont="1" applyBorder="1" applyAlignment="1"/>
    <xf numFmtId="0" fontId="36" fillId="0" borderId="0" xfId="3" applyFont="1" applyAlignment="1"/>
    <xf numFmtId="0" fontId="1" fillId="0" borderId="0" xfId="0" applyFont="1" applyAlignment="1">
      <alignment horizontal="right" vertical="center" wrapText="1"/>
    </xf>
    <xf numFmtId="0" fontId="5" fillId="0" borderId="1" xfId="0" applyFont="1" applyBorder="1" applyAlignment="1">
      <alignment horizontal="center" vertical="center" wrapText="1"/>
    </xf>
    <xf numFmtId="165" fontId="1" fillId="0" borderId="1" xfId="0" applyNumberFormat="1" applyFont="1" applyFill="1" applyBorder="1" applyAlignment="1">
      <alignment horizontal="center" vertical="center"/>
    </xf>
    <xf numFmtId="165" fontId="3"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xf>
    <xf numFmtId="0" fontId="3" fillId="0" borderId="1" xfId="0" applyFont="1" applyBorder="1" applyAlignment="1">
      <alignment horizontal="center" vertical="center"/>
    </xf>
    <xf numFmtId="0" fontId="5" fillId="2" borderId="1" xfId="0" applyFont="1" applyFill="1" applyBorder="1" applyAlignment="1">
      <alignment horizontal="left" vertical="center" wrapText="1"/>
    </xf>
    <xf numFmtId="16" fontId="1" fillId="0" borderId="1" xfId="0" applyNumberFormat="1" applyFont="1" applyBorder="1" applyAlignment="1">
      <alignment horizontal="left" vertical="center" wrapText="1"/>
    </xf>
    <xf numFmtId="16" fontId="1" fillId="0" borderId="1" xfId="0" applyNumberFormat="1" applyFont="1" applyBorder="1" applyAlignment="1">
      <alignment vertical="center" wrapText="1"/>
    </xf>
    <xf numFmtId="0" fontId="12" fillId="0" borderId="1" xfId="0" applyFont="1" applyBorder="1" applyAlignment="1">
      <alignment horizontal="left" vertical="center" wrapText="1"/>
    </xf>
    <xf numFmtId="49" fontId="12" fillId="0" borderId="1" xfId="0" applyNumberFormat="1" applyFont="1" applyBorder="1" applyAlignment="1">
      <alignment vertical="center" wrapText="1"/>
    </xf>
    <xf numFmtId="0" fontId="1" fillId="0" borderId="1" xfId="0" applyNumberFormat="1" applyFont="1" applyBorder="1" applyAlignment="1">
      <alignment horizontal="left" vertical="center" wrapText="1"/>
    </xf>
    <xf numFmtId="0" fontId="5" fillId="0" borderId="1" xfId="0" applyFont="1" applyBorder="1" applyAlignment="1">
      <alignment vertical="center" wrapText="1"/>
    </xf>
    <xf numFmtId="0" fontId="5" fillId="0" borderId="0" xfId="0" applyFont="1" applyFill="1"/>
    <xf numFmtId="164" fontId="5" fillId="0" borderId="0" xfId="2" applyFont="1" applyFill="1"/>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xf>
    <xf numFmtId="0" fontId="1" fillId="0" borderId="0" xfId="0" applyFont="1" applyAlignment="1">
      <alignment horizontal="center" vertical="center"/>
    </xf>
    <xf numFmtId="166" fontId="1" fillId="0" borderId="0" xfId="0" applyNumberFormat="1" applyFont="1" applyAlignment="1">
      <alignment horizontal="center" vertical="center"/>
    </xf>
    <xf numFmtId="166" fontId="2" fillId="0" borderId="1" xfId="0" applyNumberFormat="1" applyFont="1" applyFill="1" applyBorder="1" applyAlignment="1">
      <alignment horizontal="center"/>
    </xf>
    <xf numFmtId="166" fontId="18" fillId="0" borderId="1" xfId="0" applyNumberFormat="1" applyFont="1" applyFill="1" applyBorder="1" applyAlignment="1">
      <alignment horizontal="center" vertical="center"/>
    </xf>
    <xf numFmtId="0" fontId="9" fillId="0" borderId="2" xfId="0" applyFont="1" applyBorder="1" applyAlignment="1">
      <alignment horizontal="left" vertical="top" wrapText="1"/>
    </xf>
    <xf numFmtId="0" fontId="9" fillId="0" borderId="1" xfId="0" applyFont="1" applyBorder="1" applyAlignment="1">
      <alignment horizontal="left" vertical="top" wrapText="1"/>
    </xf>
    <xf numFmtId="0" fontId="1" fillId="0" borderId="1" xfId="0" applyFont="1" applyBorder="1" applyAlignment="1">
      <alignment horizontal="center" vertical="center" wrapText="1"/>
    </xf>
    <xf numFmtId="0" fontId="9" fillId="2" borderId="11" xfId="0" applyFont="1" applyFill="1" applyBorder="1" applyAlignment="1">
      <alignment horizontal="left" vertical="top" wrapText="1"/>
    </xf>
    <xf numFmtId="0" fontId="9" fillId="0" borderId="12" xfId="0" applyFont="1" applyBorder="1" applyAlignment="1">
      <alignment horizontal="left" vertical="center" wrapText="1"/>
    </xf>
    <xf numFmtId="0" fontId="9" fillId="0" borderId="5" xfId="0" applyFont="1" applyBorder="1" applyAlignment="1">
      <alignment horizontal="left" vertical="center" wrapText="1"/>
    </xf>
    <xf numFmtId="0" fontId="9" fillId="0" borderId="13" xfId="0" applyFont="1" applyBorder="1" applyAlignment="1">
      <alignment horizontal="left" vertical="center" wrapText="1"/>
    </xf>
    <xf numFmtId="0" fontId="9" fillId="2" borderId="11" xfId="0" applyFont="1" applyFill="1" applyBorder="1" applyAlignment="1">
      <alignment vertical="top"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0" fillId="0" borderId="1" xfId="0" applyBorder="1" applyAlignment="1">
      <alignment horizontal="center" vertical="center"/>
    </xf>
    <xf numFmtId="0" fontId="0" fillId="0" borderId="1" xfId="0" applyFont="1" applyBorder="1" applyAlignment="1">
      <alignment horizontal="center" vertical="center"/>
    </xf>
    <xf numFmtId="0" fontId="5" fillId="5"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0" fontId="2" fillId="0" borderId="8" xfId="0" applyFont="1" applyBorder="1" applyAlignment="1">
      <alignment horizontal="left" vertical="top" wrapText="1"/>
    </xf>
    <xf numFmtId="166" fontId="13" fillId="0" borderId="1" xfId="0" applyNumberFormat="1" applyFont="1" applyFill="1" applyBorder="1" applyAlignment="1">
      <alignment horizontal="left" vertical="center" wrapText="1"/>
    </xf>
    <xf numFmtId="165" fontId="3" fillId="0" borderId="1" xfId="0" applyNumberFormat="1" applyFont="1" applyFill="1" applyBorder="1" applyAlignment="1">
      <alignment horizontal="center" vertical="top" wrapText="1"/>
    </xf>
    <xf numFmtId="165" fontId="13" fillId="0" borderId="1" xfId="0" applyNumberFormat="1" applyFont="1" applyFill="1" applyBorder="1" applyAlignment="1">
      <alignment horizontal="center" vertical="top" wrapText="1"/>
    </xf>
    <xf numFmtId="166" fontId="4" fillId="0" borderId="1" xfId="0" applyNumberFormat="1" applyFont="1" applyFill="1" applyBorder="1" applyAlignment="1">
      <alignment horizontal="left" vertical="center" wrapText="1"/>
    </xf>
    <xf numFmtId="165" fontId="4" fillId="0" borderId="1" xfId="0" applyNumberFormat="1" applyFont="1" applyFill="1" applyBorder="1" applyAlignment="1">
      <alignment horizontal="center" vertical="top" wrapText="1"/>
    </xf>
    <xf numFmtId="0" fontId="8" fillId="0" borderId="1" xfId="0" applyFont="1" applyFill="1" applyBorder="1"/>
    <xf numFmtId="0" fontId="1" fillId="0" borderId="1" xfId="0" applyFont="1" applyFill="1" applyBorder="1"/>
    <xf numFmtId="0" fontId="8" fillId="0" borderId="0" xfId="0" applyFont="1" applyFill="1" applyAlignment="1">
      <alignment horizontal="left" vertical="center"/>
    </xf>
    <xf numFmtId="0" fontId="8" fillId="0" borderId="0" xfId="0" applyFont="1" applyFill="1"/>
    <xf numFmtId="2" fontId="1" fillId="0" borderId="0" xfId="0" applyNumberFormat="1" applyFont="1" applyFill="1" applyAlignment="1">
      <alignment horizontal="center" vertical="center"/>
    </xf>
    <xf numFmtId="166" fontId="4" fillId="5" borderId="1" xfId="0" applyNumberFormat="1" applyFont="1" applyFill="1" applyBorder="1" applyAlignment="1">
      <alignment horizontal="left" vertical="center" wrapText="1"/>
    </xf>
    <xf numFmtId="0" fontId="9" fillId="0" borderId="1" xfId="0" applyFont="1" applyBorder="1" applyAlignment="1">
      <alignment horizontal="center" vertical="center" wrapText="1"/>
    </xf>
    <xf numFmtId="0" fontId="9" fillId="0" borderId="2" xfId="0" applyFont="1" applyBorder="1" applyAlignment="1">
      <alignment vertical="center" wrapText="1"/>
    </xf>
    <xf numFmtId="14" fontId="9" fillId="0" borderId="1" xfId="0" applyNumberFormat="1" applyFont="1" applyFill="1" applyBorder="1" applyAlignment="1">
      <alignment horizontal="center" vertical="center" wrapText="1"/>
    </xf>
    <xf numFmtId="0" fontId="0" fillId="0" borderId="0" xfId="0" applyFill="1"/>
    <xf numFmtId="2" fontId="9" fillId="2" borderId="1" xfId="2" applyNumberFormat="1" applyFont="1" applyFill="1" applyBorder="1" applyAlignment="1">
      <alignment horizontal="center" vertical="center" wrapText="1"/>
    </xf>
    <xf numFmtId="0" fontId="0" fillId="2" borderId="0" xfId="0" applyFill="1"/>
    <xf numFmtId="0" fontId="1"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14" fontId="9" fillId="0" borderId="7" xfId="0" applyNumberFormat="1" applyFont="1" applyBorder="1" applyAlignment="1">
      <alignment horizontal="center" vertical="center" wrapText="1"/>
    </xf>
    <xf numFmtId="0" fontId="9" fillId="2" borderId="8" xfId="0" applyFont="1" applyFill="1" applyBorder="1" applyAlignment="1">
      <alignment horizontal="center" vertical="center" wrapText="1"/>
    </xf>
    <xf numFmtId="0" fontId="9" fillId="0" borderId="1" xfId="0" applyNumberFormat="1" applyFont="1" applyBorder="1" applyAlignment="1">
      <alignment horizontal="center" vertical="center" wrapText="1"/>
    </xf>
    <xf numFmtId="0" fontId="34" fillId="0" borderId="1" xfId="0" applyFont="1" applyBorder="1" applyAlignment="1">
      <alignment horizontal="center" vertical="center" wrapText="1"/>
    </xf>
    <xf numFmtId="0" fontId="38" fillId="0" borderId="0" xfId="0" applyFont="1" applyAlignment="1">
      <alignment horizontal="right" vertical="center"/>
    </xf>
    <xf numFmtId="0" fontId="9" fillId="0" borderId="7" xfId="0" applyFont="1" applyBorder="1" applyAlignment="1">
      <alignment vertical="center" wrapText="1"/>
    </xf>
    <xf numFmtId="0" fontId="9" fillId="2" borderId="1"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37" fillId="0" borderId="0" xfId="0" applyFont="1" applyAlignment="1">
      <alignment horizontal="center" vertical="center"/>
    </xf>
    <xf numFmtId="0" fontId="9" fillId="2" borderId="8" xfId="0" applyFont="1" applyFill="1" applyBorder="1" applyAlignment="1">
      <alignment vertical="center" wrapText="1"/>
    </xf>
    <xf numFmtId="0" fontId="10" fillId="0" borderId="5" xfId="0" applyFont="1" applyBorder="1" applyAlignment="1">
      <alignment vertical="center"/>
    </xf>
    <xf numFmtId="0" fontId="31" fillId="0" borderId="1" xfId="0" applyFont="1" applyBorder="1" applyAlignment="1">
      <alignment vertical="center" wrapText="1"/>
    </xf>
    <xf numFmtId="0" fontId="9" fillId="2" borderId="1" xfId="0" applyFont="1" applyFill="1" applyBorder="1" applyAlignment="1">
      <alignment vertical="center" wrapText="1"/>
    </xf>
    <xf numFmtId="0" fontId="31" fillId="0" borderId="1" xfId="0" applyFont="1" applyFill="1" applyBorder="1" applyAlignment="1">
      <alignment vertical="center" wrapText="1"/>
    </xf>
    <xf numFmtId="0" fontId="30" fillId="0" borderId="0" xfId="0" applyFont="1" applyAlignment="1">
      <alignment vertical="center"/>
    </xf>
    <xf numFmtId="0" fontId="21" fillId="0" borderId="0" xfId="3" applyFont="1" applyAlignment="1">
      <alignment vertical="center"/>
    </xf>
    <xf numFmtId="0" fontId="32" fillId="0" borderId="0" xfId="0" applyFont="1" applyAlignment="1">
      <alignment vertical="center"/>
    </xf>
    <xf numFmtId="0" fontId="31" fillId="2" borderId="1" xfId="0" applyFont="1" applyFill="1" applyBorder="1" applyAlignment="1">
      <alignment vertical="center" wrapText="1"/>
    </xf>
    <xf numFmtId="0" fontId="9" fillId="0" borderId="1" xfId="0" applyFont="1" applyFill="1" applyBorder="1" applyAlignment="1">
      <alignment horizontal="left" vertical="top" wrapText="1"/>
    </xf>
    <xf numFmtId="0" fontId="9" fillId="0" borderId="1" xfId="0" applyFont="1" applyBorder="1" applyAlignment="1">
      <alignment horizontal="left" vertical="top" wrapText="1"/>
    </xf>
    <xf numFmtId="0" fontId="9" fillId="0" borderId="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2" borderId="6" xfId="0" applyFont="1" applyFill="1" applyBorder="1" applyAlignment="1">
      <alignment horizontal="center" vertical="center" wrapText="1"/>
    </xf>
    <xf numFmtId="14" fontId="9" fillId="0" borderId="1" xfId="0" applyNumberFormat="1" applyFont="1" applyBorder="1" applyAlignment="1">
      <alignment horizontal="center" vertical="center" wrapText="1"/>
    </xf>
    <xf numFmtId="0" fontId="9" fillId="2"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1" fillId="0" borderId="1" xfId="0" applyFont="1" applyFill="1" applyBorder="1" applyAlignment="1">
      <alignment horizontal="left" vertical="top" wrapText="1"/>
    </xf>
    <xf numFmtId="0" fontId="31" fillId="2" borderId="1" xfId="0" applyFont="1" applyFill="1" applyBorder="1" applyAlignment="1">
      <alignment horizontal="left" vertical="top" wrapText="1"/>
    </xf>
    <xf numFmtId="0" fontId="33" fillId="0" borderId="6" xfId="0" applyFont="1" applyBorder="1" applyAlignment="1">
      <alignment horizontal="center" vertical="center" wrapText="1"/>
    </xf>
    <xf numFmtId="0" fontId="33" fillId="2" borderId="6" xfId="0" applyFont="1" applyFill="1" applyBorder="1" applyAlignment="1">
      <alignment horizontal="center" vertical="center" wrapText="1"/>
    </xf>
    <xf numFmtId="0" fontId="39" fillId="0" borderId="0" xfId="0" applyFont="1"/>
    <xf numFmtId="0" fontId="40" fillId="0" borderId="1" xfId="0" applyFont="1" applyFill="1" applyBorder="1" applyAlignment="1">
      <alignment horizontal="center" vertical="center" wrapText="1"/>
    </xf>
    <xf numFmtId="14" fontId="40" fillId="0" borderId="1" xfId="0" applyNumberFormat="1" applyFont="1" applyFill="1" applyBorder="1" applyAlignment="1">
      <alignment horizontal="center" vertical="center" wrapText="1"/>
    </xf>
    <xf numFmtId="0" fontId="40" fillId="0" borderId="1" xfId="0" applyFont="1" applyFill="1" applyBorder="1" applyAlignment="1">
      <alignment horizontal="left" vertical="top" wrapText="1"/>
    </xf>
    <xf numFmtId="0" fontId="42" fillId="0" borderId="0" xfId="0" applyFont="1" applyFill="1"/>
    <xf numFmtId="0" fontId="40" fillId="2" borderId="6" xfId="0" applyFont="1" applyFill="1" applyBorder="1" applyAlignment="1">
      <alignment horizontal="center" vertical="center" wrapText="1"/>
    </xf>
    <xf numFmtId="0" fontId="41" fillId="0" borderId="1" xfId="0" applyFont="1" applyFill="1" applyBorder="1" applyAlignment="1">
      <alignment horizontal="left" vertical="top" wrapText="1"/>
    </xf>
    <xf numFmtId="0" fontId="40" fillId="0" borderId="6" xfId="0" applyFont="1" applyBorder="1" applyAlignment="1">
      <alignment horizontal="center" vertical="center" wrapText="1"/>
    </xf>
    <xf numFmtId="0" fontId="9" fillId="5" borderId="7" xfId="0" applyNumberFormat="1" applyFont="1" applyFill="1" applyBorder="1" applyAlignment="1">
      <alignment horizontal="center" vertical="center" wrapText="1"/>
    </xf>
    <xf numFmtId="0" fontId="9" fillId="5" borderId="7" xfId="0" applyFont="1" applyFill="1" applyBorder="1" applyAlignment="1">
      <alignment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2" xfId="0" applyFont="1" applyFill="1" applyBorder="1" applyAlignment="1">
      <alignment vertical="center"/>
    </xf>
    <xf numFmtId="0" fontId="31" fillId="0" borderId="1" xfId="0" applyFont="1" applyBorder="1" applyAlignment="1">
      <alignment horizontal="left" vertical="top" wrapText="1"/>
    </xf>
    <xf numFmtId="166" fontId="1" fillId="2" borderId="0" xfId="0" applyNumberFormat="1" applyFont="1" applyFill="1" applyAlignment="1">
      <alignment horizontal="center" vertical="center"/>
    </xf>
    <xf numFmtId="166" fontId="2" fillId="2" borderId="1" xfId="0" applyNumberFormat="1" applyFont="1" applyFill="1" applyBorder="1" applyAlignment="1">
      <alignment horizontal="center"/>
    </xf>
    <xf numFmtId="166" fontId="1" fillId="0" borderId="0" xfId="0" applyNumberFormat="1" applyFont="1" applyFill="1" applyAlignment="1">
      <alignment horizontal="center" vertical="center"/>
    </xf>
    <xf numFmtId="0" fontId="20" fillId="0" borderId="0" xfId="3" applyFont="1" applyAlignment="1">
      <alignment horizontal="left" vertical="top" wrapText="1"/>
    </xf>
    <xf numFmtId="0" fontId="24" fillId="0" borderId="0" xfId="3" applyFont="1" applyAlignment="1">
      <alignment horizontal="center" vertical="center" wrapText="1"/>
    </xf>
    <xf numFmtId="0" fontId="22" fillId="0" borderId="0" xfId="3" applyFont="1" applyAlignment="1">
      <alignment horizontal="center" vertical="top" wrapText="1"/>
    </xf>
    <xf numFmtId="0" fontId="8" fillId="0" borderId="0" xfId="3" applyFont="1" applyAlignment="1">
      <alignment horizontal="center" vertical="top" wrapText="1"/>
    </xf>
    <xf numFmtId="0" fontId="21" fillId="0" borderId="0" xfId="3" applyFont="1" applyAlignment="1">
      <alignment horizontal="left" wrapText="1"/>
    </xf>
    <xf numFmtId="0" fontId="21" fillId="0" borderId="0" xfId="3" applyFont="1" applyFill="1" applyAlignment="1">
      <alignment horizontal="left" vertical="center" wrapText="1"/>
    </xf>
    <xf numFmtId="0" fontId="21" fillId="0" borderId="0" xfId="3" applyFont="1" applyAlignment="1">
      <alignment horizontal="left" vertical="top" wrapText="1"/>
    </xf>
    <xf numFmtId="0" fontId="21" fillId="0" borderId="0" xfId="3" applyFont="1" applyAlignment="1">
      <alignment horizontal="center" vertical="center"/>
    </xf>
    <xf numFmtId="0" fontId="9" fillId="0" borderId="7" xfId="0" applyFont="1" applyBorder="1" applyAlignment="1">
      <alignment horizontal="left" vertical="center" wrapText="1"/>
    </xf>
    <xf numFmtId="0" fontId="9" fillId="0" borderId="2" xfId="0" applyFont="1" applyBorder="1" applyAlignment="1">
      <alignment horizontal="justify" vertical="top" wrapText="1"/>
    </xf>
    <xf numFmtId="0" fontId="9" fillId="0" borderId="3" xfId="0" applyFont="1" applyBorder="1" applyAlignment="1">
      <alignment horizontal="justify" vertical="top" wrapText="1"/>
    </xf>
    <xf numFmtId="0" fontId="9" fillId="0" borderId="4" xfId="0" applyFont="1" applyBorder="1" applyAlignment="1">
      <alignment horizontal="justify"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0" xfId="0" applyFont="1" applyAlignment="1">
      <alignment horizontal="justify" vertical="top" wrapText="1"/>
    </xf>
    <xf numFmtId="0" fontId="9" fillId="0" borderId="11" xfId="0" applyFont="1" applyBorder="1" applyAlignment="1">
      <alignment horizontal="left" vertical="top" wrapText="1"/>
    </xf>
    <xf numFmtId="0" fontId="9" fillId="0" borderId="14" xfId="0" applyFont="1" applyBorder="1" applyAlignment="1">
      <alignment horizontal="left" vertical="top" wrapText="1"/>
    </xf>
    <xf numFmtId="0" fontId="9" fillId="0" borderId="8" xfId="0" applyFont="1" applyBorder="1" applyAlignment="1">
      <alignment horizontal="left" vertical="top" wrapText="1"/>
    </xf>
    <xf numFmtId="0" fontId="9" fillId="0" borderId="1" xfId="0" applyFont="1" applyBorder="1" applyAlignment="1">
      <alignment horizontal="justify" vertical="center" wrapText="1"/>
    </xf>
    <xf numFmtId="0" fontId="9" fillId="0" borderId="1" xfId="0" applyFont="1" applyBorder="1" applyAlignment="1">
      <alignment horizontal="justify" vertical="top" wrapText="1"/>
    </xf>
    <xf numFmtId="0" fontId="9" fillId="0" borderId="6" xfId="0" applyFont="1" applyBorder="1" applyAlignment="1">
      <alignment horizontal="justify" vertical="top" wrapText="1"/>
    </xf>
    <xf numFmtId="0" fontId="25" fillId="0" borderId="0" xfId="0" applyFont="1" applyAlignment="1">
      <alignment horizontal="center" vertical="top" wrapText="1"/>
    </xf>
    <xf numFmtId="0" fontId="9" fillId="0" borderId="7" xfId="0" applyFont="1" applyFill="1" applyBorder="1" applyAlignment="1">
      <alignment horizontal="justify" vertical="top" wrapText="1"/>
    </xf>
    <xf numFmtId="0" fontId="9" fillId="0" borderId="2" xfId="0" applyFont="1" applyBorder="1" applyAlignment="1">
      <alignment horizontal="center" wrapText="1"/>
    </xf>
    <xf numFmtId="0" fontId="9" fillId="0" borderId="3" xfId="0" applyFont="1" applyBorder="1" applyAlignment="1">
      <alignment horizontal="center" wrapText="1"/>
    </xf>
    <xf numFmtId="0" fontId="9" fillId="0" borderId="4" xfId="0" applyFont="1" applyBorder="1" applyAlignment="1">
      <alignment horizontal="center" wrapText="1"/>
    </xf>
    <xf numFmtId="166" fontId="2" fillId="0" borderId="2" xfId="0" applyNumberFormat="1" applyFont="1" applyBorder="1" applyAlignment="1">
      <alignment horizontal="left" vertical="center" wrapText="1"/>
    </xf>
    <xf numFmtId="166" fontId="2" fillId="0" borderId="3" xfId="0" applyNumberFormat="1" applyFont="1" applyBorder="1" applyAlignment="1">
      <alignment horizontal="left" vertical="center" wrapText="1"/>
    </xf>
    <xf numFmtId="166" fontId="2" fillId="0" borderId="4" xfId="0" applyNumberFormat="1" applyFont="1" applyBorder="1" applyAlignment="1">
      <alignment horizontal="left" vertical="center" wrapText="1"/>
    </xf>
    <xf numFmtId="0" fontId="10" fillId="0" borderId="0" xfId="0" applyFont="1" applyBorder="1" applyAlignment="1">
      <alignment horizontal="center" vertical="top" wrapText="1"/>
    </xf>
    <xf numFmtId="0" fontId="9" fillId="0" borderId="0" xfId="0" applyFont="1" applyBorder="1" applyAlignment="1">
      <alignment horizontal="center" vertical="top" wrapText="1"/>
    </xf>
    <xf numFmtId="0" fontId="9" fillId="0" borderId="6" xfId="0" applyFont="1" applyBorder="1" applyAlignment="1">
      <alignment horizontal="left" vertical="top"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0" borderId="1" xfId="0" applyFont="1" applyFill="1" applyBorder="1" applyAlignment="1">
      <alignment horizontal="justify" vertical="top" wrapText="1"/>
    </xf>
    <xf numFmtId="0" fontId="9" fillId="0" borderId="14" xfId="0" applyFont="1" applyBorder="1" applyAlignment="1">
      <alignment horizontal="justify" vertical="top" wrapText="1"/>
    </xf>
    <xf numFmtId="0" fontId="9" fillId="0" borderId="0" xfId="0" applyFont="1" applyBorder="1" applyAlignment="1">
      <alignment horizontal="justify" vertical="top" wrapText="1"/>
    </xf>
    <xf numFmtId="0" fontId="9" fillId="0" borderId="15" xfId="0" applyFont="1" applyBorder="1" applyAlignment="1">
      <alignment horizontal="justify" vertical="top" wrapText="1"/>
    </xf>
    <xf numFmtId="0" fontId="9" fillId="0" borderId="11" xfId="0" applyFont="1" applyBorder="1" applyAlignment="1">
      <alignment horizontal="justify" vertical="top" wrapText="1"/>
    </xf>
    <xf numFmtId="0" fontId="9" fillId="0" borderId="10" xfId="0" applyFont="1" applyBorder="1" applyAlignment="1">
      <alignment horizontal="justify" vertical="top" wrapText="1"/>
    </xf>
    <xf numFmtId="0" fontId="9" fillId="0" borderId="9" xfId="0" applyFont="1" applyBorder="1" applyAlignment="1">
      <alignment horizontal="justify" vertical="top" wrapText="1"/>
    </xf>
    <xf numFmtId="0" fontId="9" fillId="0" borderId="12" xfId="0" applyFont="1" applyBorder="1" applyAlignment="1">
      <alignment horizontal="justify" vertical="top" wrapText="1"/>
    </xf>
    <xf numFmtId="0" fontId="9" fillId="0" borderId="5" xfId="0" applyFont="1" applyBorder="1" applyAlignment="1">
      <alignment horizontal="justify" vertical="top" wrapText="1"/>
    </xf>
    <xf numFmtId="0" fontId="9" fillId="0" borderId="13" xfId="0" applyFont="1" applyBorder="1" applyAlignment="1">
      <alignment horizontal="justify" vertical="top"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top" wrapText="1"/>
    </xf>
    <xf numFmtId="0" fontId="9" fillId="0" borderId="1"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10" xfId="0" applyFont="1" applyBorder="1" applyAlignment="1">
      <alignment horizontal="left" vertical="top" wrapText="1"/>
    </xf>
    <xf numFmtId="0" fontId="9" fillId="0" borderId="9" xfId="0" applyFont="1" applyBorder="1" applyAlignment="1">
      <alignment horizontal="left" vertical="top" wrapText="1"/>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 xfId="0" applyFont="1" applyBorder="1" applyAlignment="1">
      <alignment horizontal="left" vertical="center" wrapText="1"/>
    </xf>
    <xf numFmtId="0" fontId="9" fillId="0" borderId="11" xfId="0" applyFont="1" applyFill="1" applyBorder="1" applyAlignment="1">
      <alignment horizontal="justify" vertical="top" wrapText="1"/>
    </xf>
    <xf numFmtId="0" fontId="9" fillId="0" borderId="10" xfId="0" applyFont="1" applyFill="1" applyBorder="1" applyAlignment="1">
      <alignment horizontal="justify" vertical="top" wrapText="1"/>
    </xf>
    <xf numFmtId="0" fontId="9" fillId="0" borderId="9" xfId="0" applyFont="1" applyFill="1" applyBorder="1" applyAlignment="1">
      <alignment horizontal="justify" vertical="top" wrapText="1"/>
    </xf>
    <xf numFmtId="0" fontId="9" fillId="0" borderId="12" xfId="0" applyFont="1" applyFill="1" applyBorder="1" applyAlignment="1">
      <alignment horizontal="justify" vertical="top" wrapText="1"/>
    </xf>
    <xf numFmtId="0" fontId="9" fillId="0" borderId="5" xfId="0" applyFont="1" applyFill="1" applyBorder="1" applyAlignment="1">
      <alignment horizontal="justify" vertical="top" wrapText="1"/>
    </xf>
    <xf numFmtId="0" fontId="9" fillId="0" borderId="13" xfId="0" applyFont="1" applyFill="1" applyBorder="1" applyAlignment="1">
      <alignment horizontal="justify" vertical="top" wrapText="1"/>
    </xf>
    <xf numFmtId="0" fontId="1" fillId="0" borderId="0" xfId="0" applyFont="1" applyAlignment="1">
      <alignment horizontal="right"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3" fillId="0" borderId="5" xfId="0" applyFont="1" applyBorder="1" applyAlignment="1">
      <alignment horizontal="center" vertical="center" wrapText="1"/>
    </xf>
    <xf numFmtId="0" fontId="1" fillId="0" borderId="6" xfId="0" applyFont="1" applyBorder="1" applyAlignment="1">
      <alignment horizontal="center" vertical="center" wrapText="1"/>
    </xf>
    <xf numFmtId="0" fontId="27" fillId="0" borderId="7" xfId="0" applyFont="1" applyBorder="1" applyAlignment="1">
      <alignment horizontal="center" vertical="center"/>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0" fillId="0" borderId="6" xfId="0" applyBorder="1" applyAlignment="1">
      <alignment horizontal="center" vertical="center" wrapText="1"/>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26"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7" fillId="0" borderId="2" xfId="0" applyFont="1" applyBorder="1" applyAlignment="1">
      <alignment horizontal="center" vertical="top"/>
    </xf>
    <xf numFmtId="0" fontId="7" fillId="0" borderId="3" xfId="0" applyFont="1" applyBorder="1" applyAlignment="1">
      <alignment horizontal="center" vertical="top"/>
    </xf>
    <xf numFmtId="0" fontId="7" fillId="0" borderId="4" xfId="0" applyFont="1" applyBorder="1" applyAlignment="1">
      <alignment horizontal="center" vertical="top"/>
    </xf>
    <xf numFmtId="0" fontId="3" fillId="0" borderId="2" xfId="0" applyFont="1" applyBorder="1" applyAlignment="1">
      <alignment horizontal="center" vertical="top"/>
    </xf>
    <xf numFmtId="0" fontId="3" fillId="0" borderId="3" xfId="0" applyFont="1" applyBorder="1" applyAlignment="1">
      <alignment horizontal="center" vertical="top"/>
    </xf>
    <xf numFmtId="0" fontId="3" fillId="0" borderId="4" xfId="0" applyFont="1" applyBorder="1" applyAlignment="1">
      <alignment horizontal="center" vertical="top"/>
    </xf>
    <xf numFmtId="0" fontId="1" fillId="0" borderId="0" xfId="0" applyFont="1" applyAlignment="1">
      <alignment horizontal="right" vertical="top"/>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166" fontId="2" fillId="2" borderId="6" xfId="0" applyNumberFormat="1" applyFont="1" applyFill="1" applyBorder="1" applyAlignment="1">
      <alignment horizontal="center" vertical="center"/>
    </xf>
    <xf numFmtId="166" fontId="2" fillId="2" borderId="7" xfId="0" applyNumberFormat="1" applyFont="1" applyFill="1" applyBorder="1" applyAlignment="1">
      <alignment horizontal="center" vertical="center"/>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166" fontId="2" fillId="0" borderId="6" xfId="0" applyNumberFormat="1" applyFont="1" applyFill="1" applyBorder="1" applyAlignment="1">
      <alignment horizontal="center" vertical="center"/>
    </xf>
    <xf numFmtId="166" fontId="2" fillId="0" borderId="7" xfId="0" applyNumberFormat="1" applyFont="1" applyFill="1" applyBorder="1" applyAlignment="1">
      <alignment horizontal="center" vertical="center"/>
    </xf>
    <xf numFmtId="0" fontId="1" fillId="0" borderId="0" xfId="0" applyFont="1" applyAlignment="1">
      <alignment horizontal="center"/>
    </xf>
    <xf numFmtId="0" fontId="1" fillId="0" borderId="0" xfId="0" applyFont="1" applyAlignment="1">
      <alignment horizontal="center" vertical="center"/>
    </xf>
    <xf numFmtId="166" fontId="1" fillId="0" borderId="0" xfId="0" applyNumberFormat="1" applyFont="1" applyAlignment="1">
      <alignment horizontal="right" vertical="center"/>
    </xf>
    <xf numFmtId="0" fontId="9" fillId="0" borderId="5" xfId="0" applyFont="1" applyBorder="1" applyAlignment="1">
      <alignment horizontal="center" vertical="top" wrapText="1"/>
    </xf>
    <xf numFmtId="49" fontId="2" fillId="2" borderId="6" xfId="0" applyNumberFormat="1" applyFont="1" applyFill="1" applyBorder="1" applyAlignment="1">
      <alignment horizontal="left" vertical="top" wrapText="1"/>
    </xf>
    <xf numFmtId="49" fontId="2" fillId="2" borderId="8" xfId="0" applyNumberFormat="1" applyFont="1" applyFill="1" applyBorder="1" applyAlignment="1">
      <alignment horizontal="left" vertical="top" wrapText="1"/>
    </xf>
    <xf numFmtId="2" fontId="2" fillId="2" borderId="6" xfId="0" applyNumberFormat="1" applyFont="1" applyFill="1" applyBorder="1" applyAlignment="1">
      <alignment horizontal="left" vertical="top" wrapText="1"/>
    </xf>
    <xf numFmtId="2" fontId="2" fillId="2" borderId="8" xfId="0" applyNumberFormat="1" applyFont="1" applyFill="1" applyBorder="1" applyAlignment="1">
      <alignment horizontal="left" vertical="top" wrapText="1"/>
    </xf>
    <xf numFmtId="0" fontId="2" fillId="0" borderId="6" xfId="0" applyFont="1" applyBorder="1" applyAlignment="1">
      <alignment horizontal="left" vertical="top" wrapText="1"/>
    </xf>
    <xf numFmtId="0" fontId="2" fillId="0" borderId="8" xfId="0" applyFont="1" applyBorder="1" applyAlignment="1">
      <alignment horizontal="left" vertical="top" wrapText="1"/>
    </xf>
    <xf numFmtId="0" fontId="17" fillId="0" borderId="6" xfId="0" applyFont="1" applyBorder="1" applyAlignment="1">
      <alignment horizontal="left" vertical="top" wrapText="1"/>
    </xf>
    <xf numFmtId="0" fontId="17" fillId="0" borderId="8" xfId="0" applyFont="1" applyBorder="1" applyAlignment="1">
      <alignment horizontal="left" vertical="top" wrapText="1"/>
    </xf>
    <xf numFmtId="0" fontId="17" fillId="0" borderId="1" xfId="0" applyFont="1" applyBorder="1" applyAlignment="1">
      <alignment horizontal="left" vertical="top" wrapText="1"/>
    </xf>
    <xf numFmtId="0" fontId="2" fillId="0" borderId="1" xfId="0" applyFont="1" applyBorder="1" applyAlignment="1">
      <alignment horizontal="left" vertical="top" wrapText="1"/>
    </xf>
    <xf numFmtId="166" fontId="1" fillId="0" borderId="0" xfId="0" applyNumberFormat="1" applyFont="1" applyAlignment="1">
      <alignment horizontal="center" vertical="center"/>
    </xf>
    <xf numFmtId="2" fontId="2" fillId="0" borderId="2" xfId="0" applyNumberFormat="1" applyFont="1" applyBorder="1" applyAlignment="1">
      <alignment horizontal="center" vertical="center"/>
    </xf>
    <xf numFmtId="2" fontId="2" fillId="0" borderId="3" xfId="0" applyNumberFormat="1" applyFont="1" applyBorder="1" applyAlignment="1">
      <alignment horizontal="center" vertical="center"/>
    </xf>
    <xf numFmtId="2" fontId="2" fillId="0" borderId="4" xfId="0" applyNumberFormat="1"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Fill="1" applyBorder="1" applyAlignment="1">
      <alignment horizontal="left" vertical="top" wrapText="1"/>
    </xf>
    <xf numFmtId="0" fontId="17" fillId="0" borderId="7" xfId="0" applyFont="1" applyBorder="1" applyAlignment="1">
      <alignment horizontal="left" vertical="top" wrapText="1"/>
    </xf>
    <xf numFmtId="0" fontId="2" fillId="0" borderId="7" xfId="0" applyFont="1" applyBorder="1" applyAlignment="1">
      <alignment horizontal="left" vertical="top" wrapText="1"/>
    </xf>
    <xf numFmtId="166" fontId="4" fillId="0" borderId="6" xfId="0" applyNumberFormat="1" applyFont="1" applyFill="1" applyBorder="1" applyAlignment="1">
      <alignment horizontal="left" vertical="center" wrapText="1"/>
    </xf>
    <xf numFmtId="166" fontId="4" fillId="0" borderId="8" xfId="0" applyNumberFormat="1" applyFont="1" applyFill="1" applyBorder="1" applyAlignment="1">
      <alignment horizontal="left" vertical="center" wrapText="1"/>
    </xf>
    <xf numFmtId="166" fontId="13" fillId="0" borderId="6" xfId="0" applyNumberFormat="1" applyFont="1" applyFill="1" applyBorder="1" applyAlignment="1">
      <alignment horizontal="left" vertical="center" wrapText="1"/>
    </xf>
    <xf numFmtId="166" fontId="13" fillId="0" borderId="8" xfId="0" applyNumberFormat="1" applyFont="1" applyFill="1" applyBorder="1" applyAlignment="1">
      <alignment horizontal="left" vertical="center" wrapText="1"/>
    </xf>
    <xf numFmtId="0" fontId="2" fillId="0" borderId="0" xfId="0" applyFont="1" applyBorder="1" applyAlignment="1">
      <alignment horizontal="center" vertical="center" wrapText="1"/>
    </xf>
    <xf numFmtId="2" fontId="1" fillId="0" borderId="1" xfId="0" applyNumberFormat="1" applyFont="1" applyBorder="1" applyAlignment="1">
      <alignment horizontal="center" vertical="center" wrapText="1"/>
    </xf>
    <xf numFmtId="2" fontId="1" fillId="0" borderId="1" xfId="0" applyNumberFormat="1" applyFont="1" applyBorder="1" applyAlignment="1">
      <alignment horizontal="left" vertical="center" wrapText="1"/>
    </xf>
    <xf numFmtId="0" fontId="13" fillId="0" borderId="6"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7" xfId="0" applyFont="1" applyFill="1" applyBorder="1" applyAlignment="1">
      <alignment horizontal="left" vertical="center" wrapText="1"/>
    </xf>
    <xf numFmtId="166" fontId="3" fillId="0" borderId="6" xfId="0" applyNumberFormat="1" applyFont="1" applyFill="1" applyBorder="1" applyAlignment="1">
      <alignment horizontal="left" vertical="center" wrapText="1"/>
    </xf>
    <xf numFmtId="166" fontId="3" fillId="0" borderId="8" xfId="0" applyNumberFormat="1" applyFont="1" applyFill="1" applyBorder="1" applyAlignment="1">
      <alignment horizontal="left" vertical="center" wrapText="1"/>
    </xf>
    <xf numFmtId="0" fontId="1" fillId="0" borderId="0" xfId="0" applyFont="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14" fontId="9" fillId="0" borderId="6" xfId="0" applyNumberFormat="1" applyFont="1" applyBorder="1" applyAlignment="1">
      <alignment horizontal="center" vertical="center" wrapText="1"/>
    </xf>
    <xf numFmtId="14" fontId="9" fillId="0" borderId="7" xfId="0" applyNumberFormat="1" applyFont="1" applyBorder="1" applyAlignment="1">
      <alignment horizontal="center" vertical="center" wrapText="1"/>
    </xf>
    <xf numFmtId="166" fontId="9" fillId="0" borderId="6" xfId="0" applyNumberFormat="1" applyFont="1" applyBorder="1" applyAlignment="1">
      <alignment horizontal="center" vertical="center" wrapText="1"/>
    </xf>
    <xf numFmtId="166" fontId="9" fillId="0" borderId="7" xfId="0" applyNumberFormat="1" applyFont="1" applyBorder="1" applyAlignment="1">
      <alignment horizontal="center"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5" borderId="6"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14" fontId="9" fillId="2" borderId="6" xfId="0" applyNumberFormat="1" applyFont="1" applyFill="1" applyBorder="1" applyAlignment="1">
      <alignment horizontal="center" vertical="center" wrapText="1"/>
    </xf>
    <xf numFmtId="14" fontId="9" fillId="2" borderId="7" xfId="0" applyNumberFormat="1" applyFont="1" applyFill="1" applyBorder="1" applyAlignment="1">
      <alignment horizontal="center" vertical="center" wrapText="1"/>
    </xf>
    <xf numFmtId="166" fontId="9" fillId="2" borderId="6" xfId="0" applyNumberFormat="1" applyFont="1" applyFill="1" applyBorder="1" applyAlignment="1">
      <alignment horizontal="center" vertical="center" wrapText="1"/>
    </xf>
    <xf numFmtId="166" fontId="9" fillId="2" borderId="7"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14" fontId="9" fillId="0" borderId="6" xfId="0" applyNumberFormat="1" applyFont="1" applyFill="1" applyBorder="1" applyAlignment="1">
      <alignment horizontal="center" vertical="center" wrapText="1"/>
    </xf>
    <xf numFmtId="14" fontId="9" fillId="0" borderId="8" xfId="0" applyNumberFormat="1" applyFont="1" applyFill="1" applyBorder="1" applyAlignment="1">
      <alignment horizontal="center" vertical="center" wrapText="1"/>
    </xf>
    <xf numFmtId="14" fontId="9" fillId="0" borderId="7" xfId="0" applyNumberFormat="1" applyFont="1" applyFill="1" applyBorder="1" applyAlignment="1">
      <alignment horizontal="center" vertical="center" wrapText="1"/>
    </xf>
    <xf numFmtId="166" fontId="9" fillId="0" borderId="6" xfId="0" applyNumberFormat="1" applyFont="1" applyFill="1" applyBorder="1" applyAlignment="1">
      <alignment horizontal="center" vertical="center" wrapText="1"/>
    </xf>
    <xf numFmtId="166" fontId="9" fillId="0" borderId="8" xfId="0" applyNumberFormat="1" applyFont="1" applyFill="1" applyBorder="1" applyAlignment="1">
      <alignment horizontal="center" vertical="center" wrapText="1"/>
    </xf>
    <xf numFmtId="166" fontId="9" fillId="0" borderId="7" xfId="0" applyNumberFormat="1" applyFont="1" applyFill="1" applyBorder="1" applyAlignment="1">
      <alignment horizontal="center" vertical="center" wrapText="1"/>
    </xf>
    <xf numFmtId="0" fontId="9" fillId="0" borderId="8" xfId="0" applyFont="1" applyBorder="1" applyAlignment="1">
      <alignment horizontal="center" vertical="center" wrapText="1"/>
    </xf>
    <xf numFmtId="0" fontId="9" fillId="0" borderId="6" xfId="0" applyFont="1" applyFill="1" applyBorder="1" applyAlignment="1">
      <alignment vertical="center" wrapText="1"/>
    </xf>
    <xf numFmtId="0" fontId="9" fillId="0" borderId="8" xfId="0" applyFont="1" applyFill="1" applyBorder="1" applyAlignment="1">
      <alignment vertical="center" wrapText="1"/>
    </xf>
    <xf numFmtId="0" fontId="9" fillId="0" borderId="7" xfId="0" applyFont="1" applyFill="1" applyBorder="1" applyAlignment="1">
      <alignment vertical="center" wrapText="1"/>
    </xf>
    <xf numFmtId="0" fontId="9" fillId="0" borderId="1" xfId="0" applyFont="1" applyBorder="1" applyAlignment="1">
      <alignment horizontal="center" vertical="center" wrapText="1"/>
    </xf>
    <xf numFmtId="14" fontId="9" fillId="0" borderId="1" xfId="0" applyNumberFormat="1" applyFont="1" applyBorder="1" applyAlignment="1">
      <alignment horizontal="center" vertic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2" borderId="6"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1" xfId="0" applyFont="1" applyFill="1" applyBorder="1" applyAlignment="1">
      <alignment horizontal="center" vertical="center" wrapText="1"/>
    </xf>
    <xf numFmtId="166" fontId="9" fillId="0" borderId="1"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0" fontId="21" fillId="0" borderId="0" xfId="3" applyFont="1" applyAlignment="1">
      <alignment horizontal="left"/>
    </xf>
    <xf numFmtId="0" fontId="21" fillId="0" borderId="0" xfId="0" applyFont="1" applyAlignment="1">
      <alignment horizontal="left"/>
    </xf>
    <xf numFmtId="0" fontId="21" fillId="0" borderId="0" xfId="3" applyFont="1" applyFill="1" applyAlignment="1">
      <alignment horizontal="left" wrapText="1"/>
    </xf>
    <xf numFmtId="0" fontId="35" fillId="0" borderId="0" xfId="0" applyFont="1" applyAlignment="1">
      <alignment horizontal="center" vertical="center"/>
    </xf>
    <xf numFmtId="0" fontId="35" fillId="0" borderId="0" xfId="0" applyFont="1" applyBorder="1" applyAlignment="1">
      <alignment horizontal="center"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 xfId="0" applyFont="1" applyBorder="1" applyAlignment="1">
      <alignmen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0" borderId="8" xfId="0" applyFont="1" applyBorder="1" applyAlignment="1">
      <alignment vertical="center" wrapText="1"/>
    </xf>
    <xf numFmtId="0" fontId="9" fillId="0" borderId="6" xfId="0" applyNumberFormat="1" applyFont="1" applyFill="1" applyBorder="1" applyAlignment="1">
      <alignment horizontal="center" vertical="center" wrapText="1"/>
    </xf>
    <xf numFmtId="0" fontId="9" fillId="0" borderId="8" xfId="0" applyNumberFormat="1" applyFont="1" applyFill="1" applyBorder="1" applyAlignment="1">
      <alignment horizontal="center" vertical="center" wrapText="1"/>
    </xf>
    <xf numFmtId="0" fontId="9" fillId="0" borderId="7" xfId="0" applyNumberFormat="1" applyFont="1" applyFill="1" applyBorder="1" applyAlignment="1">
      <alignment horizontal="center" vertical="center" wrapText="1"/>
    </xf>
    <xf numFmtId="14" fontId="9" fillId="0" borderId="8" xfId="0" applyNumberFormat="1" applyFont="1" applyBorder="1" applyAlignment="1">
      <alignment horizontal="center" vertical="center" wrapText="1"/>
    </xf>
    <xf numFmtId="14" fontId="9" fillId="2" borderId="8" xfId="0" applyNumberFormat="1" applyFont="1" applyFill="1" applyBorder="1" applyAlignment="1">
      <alignment horizontal="center" vertical="center" wrapText="1"/>
    </xf>
    <xf numFmtId="166" fontId="9" fillId="2" borderId="6" xfId="0" applyNumberFormat="1" applyFont="1" applyFill="1" applyBorder="1" applyAlignment="1">
      <alignment horizontal="center" vertical="center"/>
    </xf>
    <xf numFmtId="166" fontId="9" fillId="2" borderId="8" xfId="0" applyNumberFormat="1" applyFont="1" applyFill="1" applyBorder="1" applyAlignment="1">
      <alignment horizontal="center" vertical="center"/>
    </xf>
    <xf numFmtId="166" fontId="9" fillId="2" borderId="7" xfId="0" applyNumberFormat="1" applyFont="1" applyFill="1" applyBorder="1" applyAlignment="1">
      <alignment horizontal="center" vertical="center"/>
    </xf>
    <xf numFmtId="44" fontId="9" fillId="0" borderId="6" xfId="4" applyFont="1" applyBorder="1" applyAlignment="1">
      <alignment horizontal="center" vertical="center" wrapText="1"/>
    </xf>
    <xf numFmtId="44" fontId="9" fillId="0" borderId="8" xfId="4" applyFont="1" applyBorder="1" applyAlignment="1">
      <alignment horizontal="center" vertical="center" wrapText="1"/>
    </xf>
    <xf numFmtId="44" fontId="9" fillId="0" borderId="7" xfId="4" applyFont="1" applyBorder="1" applyAlignment="1">
      <alignment horizontal="center" vertical="center" wrapText="1"/>
    </xf>
  </cellXfs>
  <cellStyles count="5">
    <cellStyle name="Денежный" xfId="4" builtinId="4"/>
    <cellStyle name="Обычный" xfId="0" builtinId="0"/>
    <cellStyle name="Обычный 2" xfId="1"/>
    <cellStyle name="Обычный 2 2" xfId="3"/>
    <cellStyle name="Финансовый"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7;&#1072;&#1088;&#1099;&#1084;&#1089;&#1072;&#1082;&#1086;&#1074;&#1072;.ADMIN/AppData/Local/Microsoft/Windows/Temporary%20Internet%20Files/Content.Outlook/ZJXOTN7Y/&#1055;&#1088;&#1080;&#1083;&#1086;&#1078;&#1077;&#1085;&#1080;&#1077;%20&#1082;%20&#1052;&#1055;%20&#1056;&#1072;&#1079;&#1074;&#1080;&#1090;&#1080;&#1077;%20&#1101;&#1082;&#1086;&#1085;&#1086;&#1084;&#1080;&#1082;&#108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аспорт МП"/>
      <sheetName val="таблица 1"/>
      <sheetName val="таблица 2"/>
      <sheetName val="таблица 3"/>
      <sheetName val="таблица 4 "/>
      <sheetName val="таблица 5"/>
    </sheetNames>
    <sheetDataSet>
      <sheetData sheetId="0"/>
      <sheetData sheetId="1"/>
      <sheetData sheetId="2"/>
      <sheetData sheetId="3"/>
      <sheetData sheetId="4">
        <row r="5">
          <cell r="H5" t="str">
            <v>2014</v>
          </cell>
          <cell r="I5" t="str">
            <v>2015</v>
          </cell>
          <cell r="J5" t="str">
            <v>2016</v>
          </cell>
          <cell r="K5">
            <v>2017</v>
          </cell>
        </row>
        <row r="9">
          <cell r="H9">
            <v>200</v>
          </cell>
          <cell r="I9">
            <v>200</v>
          </cell>
          <cell r="J9">
            <v>200</v>
          </cell>
          <cell r="K9">
            <v>0</v>
          </cell>
        </row>
        <row r="13">
          <cell r="H13">
            <v>200</v>
          </cell>
          <cell r="I13">
            <v>200</v>
          </cell>
          <cell r="J13">
            <v>200</v>
          </cell>
          <cell r="K13">
            <v>0</v>
          </cell>
        </row>
        <row r="16">
          <cell r="H16">
            <v>0</v>
          </cell>
          <cell r="I16">
            <v>0</v>
          </cell>
          <cell r="J16">
            <v>0</v>
          </cell>
          <cell r="K16">
            <v>0</v>
          </cell>
        </row>
        <row r="26">
          <cell r="H26">
            <v>50</v>
          </cell>
          <cell r="I26">
            <v>50</v>
          </cell>
          <cell r="J26">
            <v>30</v>
          </cell>
          <cell r="K26">
            <v>60</v>
          </cell>
        </row>
        <row r="29">
          <cell r="H29">
            <v>2324</v>
          </cell>
          <cell r="I29">
            <v>5810.4</v>
          </cell>
          <cell r="J29">
            <v>5550.4000000000005</v>
          </cell>
          <cell r="K29">
            <v>2230.4</v>
          </cell>
        </row>
        <row r="38">
          <cell r="H38" t="str">
            <v xml:space="preserve">   -</v>
          </cell>
          <cell r="I38" t="str">
            <v xml:space="preserve">  -</v>
          </cell>
        </row>
        <row r="39">
          <cell r="H39" t="str">
            <v xml:space="preserve">  -</v>
          </cell>
          <cell r="I39" t="str">
            <v xml:space="preserve">  -</v>
          </cell>
        </row>
        <row r="40">
          <cell r="H40">
            <v>0</v>
          </cell>
          <cell r="I40">
            <v>0</v>
          </cell>
          <cell r="J40">
            <v>0</v>
          </cell>
        </row>
        <row r="42">
          <cell r="H42">
            <v>0</v>
          </cell>
          <cell r="I42">
            <v>119.3</v>
          </cell>
        </row>
        <row r="43">
          <cell r="H43">
            <v>0</v>
          </cell>
          <cell r="I43">
            <v>119.3</v>
          </cell>
          <cell r="J43">
            <v>119.3</v>
          </cell>
          <cell r="K43">
            <v>119.3</v>
          </cell>
        </row>
        <row r="50">
          <cell r="H50" t="str">
            <v xml:space="preserve">  -</v>
          </cell>
          <cell r="I50" t="str">
            <v xml:space="preserve">  - </v>
          </cell>
          <cell r="J50" t="str">
            <v xml:space="preserve">  -</v>
          </cell>
          <cell r="K50" t="str">
            <v xml:space="preserve">  -</v>
          </cell>
        </row>
        <row r="72">
          <cell r="H72" t="str">
            <v xml:space="preserve">  -</v>
          </cell>
          <cell r="I72" t="str">
            <v xml:space="preserve">  -</v>
          </cell>
          <cell r="J72" t="str">
            <v xml:space="preserve"> -</v>
          </cell>
          <cell r="K72" t="str">
            <v xml:space="preserve">  -</v>
          </cell>
        </row>
      </sheetData>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00B0F0"/>
  </sheetPr>
  <dimension ref="A1:G11"/>
  <sheetViews>
    <sheetView view="pageBreakPreview" zoomScale="110" zoomScaleSheetLayoutView="110" workbookViewId="0">
      <selection activeCell="B7" sqref="B7:D7"/>
    </sheetView>
  </sheetViews>
  <sheetFormatPr defaultRowHeight="15"/>
  <cols>
    <col min="1" max="1" width="29" customWidth="1"/>
    <col min="2" max="2" width="21.28515625" customWidth="1"/>
    <col min="4" max="4" width="17.28515625" customWidth="1"/>
    <col min="7" max="7" width="13.5703125" customWidth="1"/>
  </cols>
  <sheetData>
    <row r="1" spans="1:7" ht="18.75" customHeight="1">
      <c r="A1" s="321" t="s">
        <v>190</v>
      </c>
      <c r="B1" s="321"/>
      <c r="C1" s="321"/>
      <c r="D1" s="321"/>
      <c r="E1" s="321"/>
      <c r="F1" s="321"/>
      <c r="G1" s="321"/>
    </row>
    <row r="2" spans="1:7" ht="18.75" customHeight="1">
      <c r="A2" s="321"/>
      <c r="B2" s="321"/>
      <c r="C2" s="321"/>
      <c r="D2" s="321"/>
      <c r="E2" s="321"/>
      <c r="F2" s="321"/>
      <c r="G2" s="321"/>
    </row>
    <row r="3" spans="1:7" ht="18.75" customHeight="1">
      <c r="A3" s="321"/>
      <c r="B3" s="321"/>
      <c r="C3" s="321"/>
      <c r="D3" s="321"/>
      <c r="E3" s="321"/>
      <c r="F3" s="321"/>
      <c r="G3" s="321"/>
    </row>
    <row r="4" spans="1:7" ht="63" customHeight="1">
      <c r="A4" s="322" t="s">
        <v>189</v>
      </c>
      <c r="B4" s="322"/>
      <c r="C4" s="322"/>
      <c r="D4" s="322"/>
      <c r="E4" s="322"/>
      <c r="F4" s="322"/>
      <c r="G4" s="322"/>
    </row>
    <row r="5" spans="1:7" ht="18.75" customHeight="1">
      <c r="A5" s="323" t="s">
        <v>188</v>
      </c>
      <c r="B5" s="323"/>
      <c r="C5" s="323"/>
      <c r="D5" s="323"/>
      <c r="E5" s="323"/>
      <c r="F5" s="323"/>
      <c r="G5" s="323"/>
    </row>
    <row r="6" spans="1:7" ht="60.75" customHeight="1">
      <c r="A6" s="93" t="s">
        <v>187</v>
      </c>
      <c r="B6" s="324" t="s">
        <v>280</v>
      </c>
      <c r="C6" s="324"/>
      <c r="D6" s="324"/>
      <c r="E6" s="324"/>
      <c r="F6" s="324"/>
      <c r="G6" s="324"/>
    </row>
    <row r="7" spans="1:7" ht="39.75" customHeight="1">
      <c r="A7" s="92" t="s">
        <v>186</v>
      </c>
      <c r="B7" s="325" t="s">
        <v>407</v>
      </c>
      <c r="C7" s="325"/>
      <c r="D7" s="325"/>
      <c r="E7" s="91"/>
      <c r="F7" s="89"/>
      <c r="G7" s="89"/>
    </row>
    <row r="8" spans="1:7" ht="186" customHeight="1">
      <c r="A8" s="90" t="s">
        <v>185</v>
      </c>
      <c r="B8" s="326" t="s">
        <v>389</v>
      </c>
      <c r="C8" s="326"/>
      <c r="D8" s="326"/>
      <c r="E8" s="326"/>
      <c r="F8" s="326"/>
      <c r="G8" s="326"/>
    </row>
    <row r="9" spans="1:7" ht="66.75" customHeight="1">
      <c r="A9" s="90" t="s">
        <v>184</v>
      </c>
      <c r="B9" s="327" t="s">
        <v>281</v>
      </c>
      <c r="C9" s="327"/>
      <c r="D9" s="327"/>
      <c r="E9" s="327"/>
      <c r="F9" s="327"/>
      <c r="G9" s="327"/>
    </row>
    <row r="10" spans="1:7" ht="18.75">
      <c r="A10" s="320"/>
      <c r="B10" s="320"/>
      <c r="C10" s="89"/>
      <c r="D10" s="89"/>
      <c r="E10" s="89"/>
      <c r="F10" s="89"/>
      <c r="G10" s="89"/>
    </row>
    <row r="11" spans="1:7" ht="15.75">
      <c r="A11" s="88"/>
      <c r="B11" s="88"/>
      <c r="C11" s="87"/>
      <c r="D11" s="87"/>
      <c r="E11" s="87"/>
      <c r="F11" s="87"/>
      <c r="G11" s="87"/>
    </row>
  </sheetData>
  <mergeCells count="8">
    <mergeCell ref="A10:B10"/>
    <mergeCell ref="A1:G3"/>
    <mergeCell ref="A4:G4"/>
    <mergeCell ref="A5:G5"/>
    <mergeCell ref="B6:G6"/>
    <mergeCell ref="B7:D7"/>
    <mergeCell ref="B8:G8"/>
    <mergeCell ref="B9:G9"/>
  </mergeCells>
  <printOptions horizontalCentered="1"/>
  <pageMargins left="1.1811023622047245" right="0.51181102362204722" top="2.3622047244094491" bottom="0.74803149606299213" header="0.31496062992125984" footer="0.31496062992125984"/>
  <pageSetup paperSize="9" scale="77" orientation="portrait" r:id="rId1"/>
</worksheet>
</file>

<file path=xl/worksheets/sheet10.xml><?xml version="1.0" encoding="utf-8"?>
<worksheet xmlns="http://schemas.openxmlformats.org/spreadsheetml/2006/main" xmlns:r="http://schemas.openxmlformats.org/officeDocument/2006/relationships">
  <dimension ref="A1:M140"/>
  <sheetViews>
    <sheetView tabSelected="1" zoomScale="60" zoomScaleNormal="60" workbookViewId="0">
      <pane ySplit="11" topLeftCell="A14" activePane="bottomLeft" state="frozen"/>
      <selection pane="bottomLeft" activeCell="G18" sqref="G18:G20"/>
    </sheetView>
  </sheetViews>
  <sheetFormatPr defaultRowHeight="15"/>
  <cols>
    <col min="1" max="1" width="6.42578125" style="2" customWidth="1"/>
    <col min="2" max="2" width="50.42578125" style="65" customWidth="1"/>
    <col min="3" max="3" width="28.7109375" customWidth="1"/>
    <col min="4" max="4" width="35.42578125" customWidth="1"/>
    <col min="5" max="5" width="14.5703125" customWidth="1"/>
    <col min="6" max="6" width="15.7109375" customWidth="1"/>
    <col min="7" max="7" width="52.5703125" customWidth="1"/>
    <col min="8" max="8" width="17.42578125" customWidth="1"/>
    <col min="9" max="9" width="14.42578125" customWidth="1"/>
    <col min="10" max="10" width="15.85546875" customWidth="1"/>
    <col min="11" max="11" width="21.7109375" customWidth="1"/>
    <col min="12" max="12" width="65.85546875" style="2" customWidth="1"/>
    <col min="13" max="13" width="44.7109375" customWidth="1"/>
  </cols>
  <sheetData>
    <row r="1" spans="1:13" ht="20.25">
      <c r="A1" s="127"/>
      <c r="B1" s="277"/>
      <c r="C1" s="128"/>
      <c r="D1" s="128"/>
      <c r="E1" s="128"/>
      <c r="F1" s="128"/>
      <c r="G1" s="128"/>
      <c r="H1" s="128"/>
      <c r="I1" s="128"/>
      <c r="J1" s="128"/>
      <c r="K1" s="128"/>
      <c r="L1" s="271"/>
      <c r="M1" s="267" t="s">
        <v>275</v>
      </c>
    </row>
    <row r="2" spans="1:13" ht="27.75" customHeight="1">
      <c r="A2" s="127"/>
      <c r="B2" s="277"/>
      <c r="C2" s="128"/>
      <c r="D2" s="128"/>
      <c r="E2" s="128"/>
      <c r="F2" s="128"/>
      <c r="G2" s="128"/>
      <c r="H2" s="128"/>
      <c r="I2" s="128"/>
      <c r="J2" s="128"/>
      <c r="K2" s="128"/>
      <c r="L2" s="271"/>
      <c r="M2" s="267" t="s">
        <v>278</v>
      </c>
    </row>
    <row r="3" spans="1:13" ht="30" customHeight="1">
      <c r="A3" s="127"/>
      <c r="B3" s="277"/>
      <c r="C3" s="128"/>
      <c r="D3" s="128"/>
      <c r="E3" s="128"/>
      <c r="F3" s="128"/>
      <c r="G3" s="128"/>
      <c r="H3" s="128"/>
      <c r="I3" s="128"/>
      <c r="J3" s="128"/>
      <c r="K3" s="128"/>
      <c r="L3" s="271"/>
      <c r="M3" s="267" t="s">
        <v>322</v>
      </c>
    </row>
    <row r="4" spans="1:13" ht="27.75" customHeight="1">
      <c r="A4" s="127"/>
      <c r="B4" s="277"/>
      <c r="C4" s="128"/>
      <c r="D4" s="128"/>
      <c r="E4" s="128"/>
      <c r="F4" s="128"/>
      <c r="G4" s="128"/>
      <c r="H4" s="128"/>
      <c r="I4" s="128"/>
      <c r="J4" s="128"/>
      <c r="K4" s="128"/>
      <c r="L4" s="271"/>
      <c r="M4" s="267" t="s">
        <v>520</v>
      </c>
    </row>
    <row r="5" spans="1:13" ht="20.25">
      <c r="A5" s="524" t="s">
        <v>242</v>
      </c>
      <c r="B5" s="524"/>
      <c r="C5" s="524"/>
      <c r="D5" s="524"/>
      <c r="E5" s="524"/>
      <c r="F5" s="524"/>
      <c r="G5" s="524"/>
      <c r="H5" s="524"/>
      <c r="I5" s="524"/>
      <c r="J5" s="524"/>
      <c r="K5" s="524"/>
      <c r="L5" s="524"/>
      <c r="M5" s="524"/>
    </row>
    <row r="6" spans="1:13" ht="20.25">
      <c r="A6" s="525" t="s">
        <v>463</v>
      </c>
      <c r="B6" s="525"/>
      <c r="C6" s="525"/>
      <c r="D6" s="525"/>
      <c r="E6" s="525"/>
      <c r="F6" s="525"/>
      <c r="G6" s="525"/>
      <c r="H6" s="525"/>
      <c r="I6" s="525"/>
      <c r="J6" s="525"/>
      <c r="K6" s="525"/>
      <c r="L6" s="525"/>
      <c r="M6" s="525"/>
    </row>
    <row r="7" spans="1:13" ht="18" customHeight="1">
      <c r="A7" s="165"/>
      <c r="B7" s="273"/>
      <c r="C7" s="165"/>
      <c r="D7" s="165"/>
      <c r="E7" s="165"/>
      <c r="F7" s="165"/>
      <c r="G7" s="165"/>
      <c r="H7" s="165"/>
      <c r="I7" s="165"/>
      <c r="J7" s="165"/>
      <c r="K7" s="165"/>
    </row>
    <row r="8" spans="1:13" ht="42" customHeight="1">
      <c r="A8" s="509" t="s">
        <v>243</v>
      </c>
      <c r="B8" s="530" t="s">
        <v>244</v>
      </c>
      <c r="C8" s="509" t="s">
        <v>245</v>
      </c>
      <c r="D8" s="520" t="s">
        <v>410</v>
      </c>
      <c r="E8" s="509" t="s">
        <v>37</v>
      </c>
      <c r="F8" s="509" t="s">
        <v>246</v>
      </c>
      <c r="G8" s="479" t="s">
        <v>247</v>
      </c>
      <c r="H8" s="509" t="s">
        <v>248</v>
      </c>
      <c r="I8" s="509"/>
      <c r="J8" s="509"/>
      <c r="K8" s="509"/>
      <c r="L8" s="526" t="s">
        <v>348</v>
      </c>
      <c r="M8" s="527"/>
    </row>
    <row r="9" spans="1:13" ht="27" customHeight="1">
      <c r="A9" s="509"/>
      <c r="B9" s="530"/>
      <c r="C9" s="509"/>
      <c r="D9" s="520"/>
      <c r="E9" s="509"/>
      <c r="F9" s="509"/>
      <c r="G9" s="505"/>
      <c r="H9" s="509"/>
      <c r="I9" s="509"/>
      <c r="J9" s="509"/>
      <c r="K9" s="509"/>
      <c r="L9" s="528"/>
      <c r="M9" s="529"/>
    </row>
    <row r="10" spans="1:13" ht="62.25" customHeight="1">
      <c r="A10" s="509"/>
      <c r="B10" s="530"/>
      <c r="C10" s="509"/>
      <c r="D10" s="520"/>
      <c r="E10" s="509"/>
      <c r="F10" s="509"/>
      <c r="G10" s="480"/>
      <c r="H10" s="12">
        <v>1</v>
      </c>
      <c r="I10" s="12">
        <v>2</v>
      </c>
      <c r="J10" s="12">
        <v>3</v>
      </c>
      <c r="K10" s="12">
        <v>4</v>
      </c>
      <c r="L10" s="73" t="s">
        <v>347</v>
      </c>
      <c r="M10" s="73" t="s">
        <v>346</v>
      </c>
    </row>
    <row r="11" spans="1:13" ht="15.75" customHeight="1">
      <c r="A11" s="12">
        <v>1</v>
      </c>
      <c r="B11" s="126">
        <v>2</v>
      </c>
      <c r="C11" s="12">
        <v>3</v>
      </c>
      <c r="D11" s="12">
        <v>4</v>
      </c>
      <c r="E11" s="168">
        <v>5</v>
      </c>
      <c r="F11" s="168">
        <v>6</v>
      </c>
      <c r="G11" s="252">
        <v>7</v>
      </c>
      <c r="H11" s="168">
        <v>8</v>
      </c>
      <c r="I11" s="168">
        <v>9</v>
      </c>
      <c r="J11" s="168">
        <v>10</v>
      </c>
      <c r="K11" s="168">
        <v>11</v>
      </c>
      <c r="L11" s="261">
        <v>12</v>
      </c>
      <c r="M11" s="168">
        <v>13</v>
      </c>
    </row>
    <row r="12" spans="1:13" ht="28.5" customHeight="1">
      <c r="A12" s="489" t="s">
        <v>249</v>
      </c>
      <c r="B12" s="490"/>
      <c r="C12" s="490"/>
      <c r="D12" s="490"/>
      <c r="E12" s="490"/>
      <c r="F12" s="490"/>
      <c r="G12" s="490"/>
      <c r="H12" s="490"/>
      <c r="I12" s="490"/>
      <c r="J12" s="490"/>
      <c r="K12" s="490"/>
      <c r="L12" s="490"/>
      <c r="M12" s="491"/>
    </row>
    <row r="13" spans="1:13" ht="26.25" customHeight="1">
      <c r="A13" s="489" t="s">
        <v>450</v>
      </c>
      <c r="B13" s="490"/>
      <c r="C13" s="490"/>
      <c r="D13" s="490"/>
      <c r="E13" s="490"/>
      <c r="F13" s="490"/>
      <c r="G13" s="490"/>
      <c r="H13" s="490"/>
      <c r="I13" s="490"/>
      <c r="J13" s="490"/>
      <c r="K13" s="490"/>
      <c r="L13" s="490"/>
      <c r="M13" s="491"/>
    </row>
    <row r="14" spans="1:13" ht="21" customHeight="1">
      <c r="A14" s="126" t="s">
        <v>442</v>
      </c>
      <c r="B14" s="367" t="s">
        <v>411</v>
      </c>
      <c r="C14" s="367"/>
      <c r="D14" s="367"/>
      <c r="E14" s="367"/>
      <c r="F14" s="367"/>
      <c r="G14" s="367"/>
      <c r="H14" s="367"/>
      <c r="I14" s="367"/>
      <c r="J14" s="367"/>
      <c r="K14" s="367"/>
      <c r="L14" s="367"/>
      <c r="M14" s="368"/>
    </row>
    <row r="15" spans="1:13" ht="19.5" customHeight="1">
      <c r="A15" s="253"/>
      <c r="B15" s="366" t="s">
        <v>443</v>
      </c>
      <c r="C15" s="367"/>
      <c r="D15" s="367"/>
      <c r="E15" s="367"/>
      <c r="F15" s="367"/>
      <c r="G15" s="367"/>
      <c r="H15" s="367"/>
      <c r="I15" s="367"/>
      <c r="J15" s="367"/>
      <c r="K15" s="367"/>
      <c r="L15" s="367"/>
      <c r="M15" s="368"/>
    </row>
    <row r="16" spans="1:13" ht="90.75" customHeight="1">
      <c r="A16" s="261" t="s">
        <v>250</v>
      </c>
      <c r="B16" s="126" t="s">
        <v>332</v>
      </c>
      <c r="C16" s="261" t="s">
        <v>451</v>
      </c>
      <c r="D16" s="167" t="s">
        <v>445</v>
      </c>
      <c r="E16" s="129">
        <v>44562</v>
      </c>
      <c r="F16" s="129">
        <v>44926</v>
      </c>
      <c r="G16" s="130">
        <v>0</v>
      </c>
      <c r="H16" s="261" t="s">
        <v>270</v>
      </c>
      <c r="I16" s="261"/>
      <c r="J16" s="261"/>
      <c r="K16" s="261"/>
      <c r="L16" s="266" t="s">
        <v>363</v>
      </c>
      <c r="M16" s="261">
        <v>100</v>
      </c>
    </row>
    <row r="17" spans="1:13" ht="135" customHeight="1">
      <c r="A17" s="261"/>
      <c r="B17" s="274" t="s">
        <v>464</v>
      </c>
      <c r="C17" s="261" t="s">
        <v>451</v>
      </c>
      <c r="D17" s="261" t="s">
        <v>251</v>
      </c>
      <c r="E17" s="261" t="s">
        <v>251</v>
      </c>
      <c r="F17" s="129">
        <v>44926</v>
      </c>
      <c r="G17" s="261" t="s">
        <v>251</v>
      </c>
      <c r="H17" s="261" t="s">
        <v>270</v>
      </c>
      <c r="I17" s="261"/>
      <c r="J17" s="261"/>
      <c r="K17" s="261"/>
      <c r="L17" s="261" t="s">
        <v>251</v>
      </c>
      <c r="M17" s="261" t="s">
        <v>251</v>
      </c>
    </row>
    <row r="18" spans="1:13" ht="83.25" customHeight="1">
      <c r="A18" s="479" t="s">
        <v>252</v>
      </c>
      <c r="B18" s="485" t="s">
        <v>333</v>
      </c>
      <c r="C18" s="479" t="s">
        <v>509</v>
      </c>
      <c r="D18" s="535" t="s">
        <v>426</v>
      </c>
      <c r="E18" s="481">
        <v>44562</v>
      </c>
      <c r="F18" s="494">
        <v>44926</v>
      </c>
      <c r="G18" s="540">
        <v>14017.1</v>
      </c>
      <c r="H18" s="479" t="s">
        <v>270</v>
      </c>
      <c r="I18" s="479" t="s">
        <v>270</v>
      </c>
      <c r="J18" s="479" t="s">
        <v>270</v>
      </c>
      <c r="K18" s="543" t="s">
        <v>270</v>
      </c>
      <c r="L18" s="261" t="s">
        <v>363</v>
      </c>
      <c r="M18" s="261">
        <v>100</v>
      </c>
    </row>
    <row r="19" spans="1:13" ht="75.75" customHeight="1">
      <c r="A19" s="505"/>
      <c r="B19" s="534"/>
      <c r="C19" s="505"/>
      <c r="D19" s="536"/>
      <c r="E19" s="538"/>
      <c r="F19" s="539"/>
      <c r="G19" s="541"/>
      <c r="H19" s="505"/>
      <c r="I19" s="505"/>
      <c r="J19" s="505"/>
      <c r="K19" s="544"/>
      <c r="L19" s="310" t="s">
        <v>522</v>
      </c>
      <c r="M19" s="167">
        <v>100</v>
      </c>
    </row>
    <row r="20" spans="1:13" ht="168.75" customHeight="1">
      <c r="A20" s="480"/>
      <c r="B20" s="486"/>
      <c r="C20" s="480"/>
      <c r="D20" s="537"/>
      <c r="E20" s="482"/>
      <c r="F20" s="495"/>
      <c r="G20" s="542"/>
      <c r="H20" s="480"/>
      <c r="I20" s="480"/>
      <c r="J20" s="480"/>
      <c r="K20" s="545"/>
      <c r="L20" s="269" t="s">
        <v>444</v>
      </c>
      <c r="M20" s="167">
        <v>100</v>
      </c>
    </row>
    <row r="21" spans="1:13" ht="69" customHeight="1">
      <c r="A21" s="261"/>
      <c r="B21" s="282" t="s">
        <v>469</v>
      </c>
      <c r="C21" s="262" t="s">
        <v>412</v>
      </c>
      <c r="D21" s="262" t="s">
        <v>251</v>
      </c>
      <c r="E21" s="254" t="s">
        <v>251</v>
      </c>
      <c r="F21" s="254">
        <v>44926</v>
      </c>
      <c r="G21" s="166" t="s">
        <v>251</v>
      </c>
      <c r="H21" s="262"/>
      <c r="I21" s="262" t="s">
        <v>270</v>
      </c>
      <c r="J21" s="262"/>
      <c r="K21" s="262"/>
      <c r="L21" s="261" t="s">
        <v>251</v>
      </c>
      <c r="M21" s="261" t="s">
        <v>251</v>
      </c>
    </row>
    <row r="22" spans="1:13" ht="77.25" customHeight="1">
      <c r="A22" s="261"/>
      <c r="B22" s="282" t="s">
        <v>470</v>
      </c>
      <c r="C22" s="262" t="s">
        <v>412</v>
      </c>
      <c r="D22" s="262" t="s">
        <v>251</v>
      </c>
      <c r="E22" s="254" t="s">
        <v>251</v>
      </c>
      <c r="F22" s="254">
        <v>44926</v>
      </c>
      <c r="G22" s="166" t="s">
        <v>251</v>
      </c>
      <c r="H22" s="262"/>
      <c r="I22" s="262" t="s">
        <v>270</v>
      </c>
      <c r="J22" s="262" t="s">
        <v>270</v>
      </c>
      <c r="K22" s="262"/>
      <c r="L22" s="261" t="s">
        <v>251</v>
      </c>
      <c r="M22" s="261" t="s">
        <v>251</v>
      </c>
    </row>
    <row r="23" spans="1:13" ht="76.5" customHeight="1">
      <c r="A23" s="261"/>
      <c r="B23" s="282" t="s">
        <v>471</v>
      </c>
      <c r="C23" s="262" t="s">
        <v>412</v>
      </c>
      <c r="D23" s="262" t="s">
        <v>251</v>
      </c>
      <c r="E23" s="254" t="s">
        <v>251</v>
      </c>
      <c r="F23" s="254">
        <v>44926</v>
      </c>
      <c r="G23" s="166" t="s">
        <v>251</v>
      </c>
      <c r="H23" s="262" t="s">
        <v>270</v>
      </c>
      <c r="I23" s="262" t="s">
        <v>270</v>
      </c>
      <c r="J23" s="262"/>
      <c r="K23" s="262"/>
      <c r="L23" s="261" t="s">
        <v>251</v>
      </c>
      <c r="M23" s="261" t="s">
        <v>251</v>
      </c>
    </row>
    <row r="24" spans="1:13" ht="69.75" customHeight="1">
      <c r="A24" s="261"/>
      <c r="B24" s="282" t="s">
        <v>472</v>
      </c>
      <c r="C24" s="262" t="s">
        <v>412</v>
      </c>
      <c r="D24" s="262" t="s">
        <v>251</v>
      </c>
      <c r="E24" s="254" t="s">
        <v>251</v>
      </c>
      <c r="F24" s="254">
        <v>44926</v>
      </c>
      <c r="G24" s="166" t="s">
        <v>251</v>
      </c>
      <c r="H24" s="262" t="s">
        <v>270</v>
      </c>
      <c r="I24" s="287" t="s">
        <v>270</v>
      </c>
      <c r="J24" s="287" t="s">
        <v>270</v>
      </c>
      <c r="K24" s="287" t="s">
        <v>270</v>
      </c>
      <c r="L24" s="261" t="s">
        <v>251</v>
      </c>
      <c r="M24" s="261" t="s">
        <v>251</v>
      </c>
    </row>
    <row r="25" spans="1:13" s="257" customFormat="1" ht="69.75" customHeight="1">
      <c r="A25" s="167"/>
      <c r="B25" s="282" t="s">
        <v>473</v>
      </c>
      <c r="C25" s="167" t="s">
        <v>412</v>
      </c>
      <c r="D25" s="167" t="s">
        <v>251</v>
      </c>
      <c r="E25" s="187" t="s">
        <v>251</v>
      </c>
      <c r="F25" s="254">
        <v>44926</v>
      </c>
      <c r="G25" s="256" t="s">
        <v>251</v>
      </c>
      <c r="H25" s="167"/>
      <c r="I25" s="167" t="s">
        <v>270</v>
      </c>
      <c r="J25" s="287" t="s">
        <v>270</v>
      </c>
      <c r="K25" s="167"/>
      <c r="L25" s="167" t="s">
        <v>251</v>
      </c>
      <c r="M25" s="167" t="s">
        <v>251</v>
      </c>
    </row>
    <row r="26" spans="1:13" ht="73.5" customHeight="1">
      <c r="A26" s="261"/>
      <c r="B26" s="282" t="s">
        <v>474</v>
      </c>
      <c r="C26" s="287" t="s">
        <v>412</v>
      </c>
      <c r="D26" s="262" t="s">
        <v>251</v>
      </c>
      <c r="E26" s="262" t="s">
        <v>251</v>
      </c>
      <c r="F26" s="254">
        <v>44926</v>
      </c>
      <c r="G26" s="262" t="s">
        <v>251</v>
      </c>
      <c r="H26" s="287" t="s">
        <v>270</v>
      </c>
      <c r="I26" s="262" t="s">
        <v>270</v>
      </c>
      <c r="J26" s="262" t="s">
        <v>270</v>
      </c>
      <c r="K26" s="287" t="s">
        <v>270</v>
      </c>
      <c r="L26" s="261" t="s">
        <v>251</v>
      </c>
      <c r="M26" s="261" t="s">
        <v>251</v>
      </c>
    </row>
    <row r="27" spans="1:13" ht="72" customHeight="1">
      <c r="A27" s="261"/>
      <c r="B27" s="282" t="s">
        <v>475</v>
      </c>
      <c r="C27" s="287" t="s">
        <v>412</v>
      </c>
      <c r="D27" s="262" t="s">
        <v>251</v>
      </c>
      <c r="E27" s="262" t="s">
        <v>251</v>
      </c>
      <c r="F27" s="254">
        <v>44926</v>
      </c>
      <c r="G27" s="262" t="s">
        <v>251</v>
      </c>
      <c r="H27" s="262"/>
      <c r="I27" s="262"/>
      <c r="J27" s="262"/>
      <c r="K27" s="287" t="s">
        <v>270</v>
      </c>
      <c r="L27" s="261" t="s">
        <v>251</v>
      </c>
      <c r="M27" s="261" t="s">
        <v>251</v>
      </c>
    </row>
    <row r="28" spans="1:13" ht="75" customHeight="1">
      <c r="A28" s="261"/>
      <c r="B28" s="282" t="s">
        <v>476</v>
      </c>
      <c r="C28" s="287" t="s">
        <v>412</v>
      </c>
      <c r="D28" s="262" t="s">
        <v>251</v>
      </c>
      <c r="E28" s="262" t="s">
        <v>251</v>
      </c>
      <c r="F28" s="254">
        <v>44926</v>
      </c>
      <c r="G28" s="262" t="s">
        <v>251</v>
      </c>
      <c r="H28" s="262"/>
      <c r="I28" s="262" t="s">
        <v>270</v>
      </c>
      <c r="J28" s="262" t="s">
        <v>270</v>
      </c>
      <c r="K28" s="262"/>
      <c r="L28" s="261" t="s">
        <v>251</v>
      </c>
      <c r="M28" s="261" t="s">
        <v>251</v>
      </c>
    </row>
    <row r="29" spans="1:13" s="300" customFormat="1" ht="97.5" customHeight="1">
      <c r="A29" s="297"/>
      <c r="B29" s="299" t="s">
        <v>503</v>
      </c>
      <c r="C29" s="297" t="s">
        <v>414</v>
      </c>
      <c r="D29" s="297" t="s">
        <v>251</v>
      </c>
      <c r="E29" s="297" t="s">
        <v>251</v>
      </c>
      <c r="F29" s="298">
        <v>44926</v>
      </c>
      <c r="G29" s="297" t="s">
        <v>251</v>
      </c>
      <c r="H29" s="297"/>
      <c r="I29" s="297" t="s">
        <v>270</v>
      </c>
      <c r="J29" s="297" t="s">
        <v>270</v>
      </c>
      <c r="K29" s="297"/>
      <c r="L29" s="297" t="s">
        <v>251</v>
      </c>
      <c r="M29" s="297" t="s">
        <v>251</v>
      </c>
    </row>
    <row r="30" spans="1:13" ht="79.5" customHeight="1">
      <c r="A30" s="261"/>
      <c r="B30" s="282" t="s">
        <v>477</v>
      </c>
      <c r="C30" s="297" t="s">
        <v>414</v>
      </c>
      <c r="D30" s="262" t="s">
        <v>251</v>
      </c>
      <c r="E30" s="262" t="s">
        <v>251</v>
      </c>
      <c r="F30" s="254">
        <v>44926</v>
      </c>
      <c r="G30" s="262" t="s">
        <v>251</v>
      </c>
      <c r="H30" s="262"/>
      <c r="I30" s="262" t="s">
        <v>270</v>
      </c>
      <c r="J30" s="262" t="s">
        <v>270</v>
      </c>
      <c r="K30" s="262"/>
      <c r="L30" s="261" t="s">
        <v>251</v>
      </c>
      <c r="M30" s="261" t="s">
        <v>251</v>
      </c>
    </row>
    <row r="31" spans="1:13" ht="133.5" customHeight="1">
      <c r="A31" s="261"/>
      <c r="B31" s="282" t="s">
        <v>478</v>
      </c>
      <c r="C31" s="297" t="s">
        <v>414</v>
      </c>
      <c r="D31" s="262" t="s">
        <v>251</v>
      </c>
      <c r="E31" s="262" t="s">
        <v>251</v>
      </c>
      <c r="F31" s="254">
        <v>44926</v>
      </c>
      <c r="G31" s="262" t="s">
        <v>251</v>
      </c>
      <c r="H31" s="262"/>
      <c r="I31" s="262" t="s">
        <v>270</v>
      </c>
      <c r="J31" s="262" t="s">
        <v>270</v>
      </c>
      <c r="K31" s="262"/>
      <c r="L31" s="261" t="s">
        <v>251</v>
      </c>
      <c r="M31" s="261" t="s">
        <v>251</v>
      </c>
    </row>
    <row r="32" spans="1:13" s="255" customFormat="1" ht="87" customHeight="1">
      <c r="A32" s="287"/>
      <c r="B32" s="281" t="s">
        <v>479</v>
      </c>
      <c r="C32" s="287" t="s">
        <v>415</v>
      </c>
      <c r="D32" s="287" t="s">
        <v>251</v>
      </c>
      <c r="E32" s="287" t="s">
        <v>251</v>
      </c>
      <c r="F32" s="254">
        <v>44926</v>
      </c>
      <c r="G32" s="287" t="s">
        <v>251</v>
      </c>
      <c r="H32" s="287"/>
      <c r="I32" s="287" t="s">
        <v>270</v>
      </c>
      <c r="J32" s="287" t="s">
        <v>270</v>
      </c>
      <c r="K32" s="287"/>
      <c r="L32" s="287" t="s">
        <v>251</v>
      </c>
      <c r="M32" s="287" t="s">
        <v>251</v>
      </c>
    </row>
    <row r="33" spans="1:13" ht="85.5" customHeight="1">
      <c r="A33" s="261"/>
      <c r="B33" s="292" t="s">
        <v>480</v>
      </c>
      <c r="C33" s="262" t="s">
        <v>416</v>
      </c>
      <c r="D33" s="262" t="s">
        <v>251</v>
      </c>
      <c r="E33" s="262" t="s">
        <v>251</v>
      </c>
      <c r="F33" s="254">
        <v>44926</v>
      </c>
      <c r="G33" s="262" t="s">
        <v>251</v>
      </c>
      <c r="H33" s="287" t="s">
        <v>270</v>
      </c>
      <c r="I33" s="262" t="s">
        <v>270</v>
      </c>
      <c r="J33" s="287" t="s">
        <v>270</v>
      </c>
      <c r="K33" s="262" t="s">
        <v>270</v>
      </c>
      <c r="L33" s="261" t="s">
        <v>251</v>
      </c>
      <c r="M33" s="261" t="s">
        <v>251</v>
      </c>
    </row>
    <row r="34" spans="1:13" s="255" customFormat="1" ht="94.5" customHeight="1">
      <c r="A34" s="262"/>
      <c r="B34" s="292" t="s">
        <v>481</v>
      </c>
      <c r="C34" s="287" t="s">
        <v>416</v>
      </c>
      <c r="D34" s="262" t="s">
        <v>251</v>
      </c>
      <c r="E34" s="262" t="s">
        <v>251</v>
      </c>
      <c r="F34" s="254">
        <v>44926</v>
      </c>
      <c r="G34" s="262" t="s">
        <v>251</v>
      </c>
      <c r="H34" s="262"/>
      <c r="I34" s="262"/>
      <c r="J34" s="262" t="s">
        <v>270</v>
      </c>
      <c r="K34" s="262" t="s">
        <v>270</v>
      </c>
      <c r="L34" s="262" t="s">
        <v>251</v>
      </c>
      <c r="M34" s="262" t="s">
        <v>251</v>
      </c>
    </row>
    <row r="35" spans="1:13" ht="93.75" customHeight="1">
      <c r="A35" s="261"/>
      <c r="B35" s="292" t="s">
        <v>482</v>
      </c>
      <c r="C35" s="287" t="s">
        <v>416</v>
      </c>
      <c r="D35" s="262" t="s">
        <v>251</v>
      </c>
      <c r="E35" s="262" t="s">
        <v>251</v>
      </c>
      <c r="F35" s="254">
        <v>44926</v>
      </c>
      <c r="G35" s="262" t="s">
        <v>251</v>
      </c>
      <c r="H35" s="262" t="s">
        <v>270</v>
      </c>
      <c r="I35" s="262"/>
      <c r="J35" s="262"/>
      <c r="K35" s="262"/>
      <c r="L35" s="261" t="s">
        <v>251</v>
      </c>
      <c r="M35" s="261" t="s">
        <v>251</v>
      </c>
    </row>
    <row r="36" spans="1:13" ht="93" customHeight="1">
      <c r="A36" s="261"/>
      <c r="B36" s="292" t="s">
        <v>483</v>
      </c>
      <c r="C36" s="307" t="s">
        <v>416</v>
      </c>
      <c r="D36" s="262" t="s">
        <v>251</v>
      </c>
      <c r="E36" s="262" t="s">
        <v>251</v>
      </c>
      <c r="F36" s="254">
        <v>44926</v>
      </c>
      <c r="G36" s="262" t="s">
        <v>251</v>
      </c>
      <c r="H36" s="262"/>
      <c r="I36" s="262" t="s">
        <v>270</v>
      </c>
      <c r="J36" s="262"/>
      <c r="K36" s="287" t="s">
        <v>270</v>
      </c>
      <c r="L36" s="261" t="s">
        <v>251</v>
      </c>
      <c r="M36" s="261" t="s">
        <v>251</v>
      </c>
    </row>
    <row r="37" spans="1:13" ht="104.25" customHeight="1">
      <c r="A37" s="261"/>
      <c r="B37" s="293" t="s">
        <v>484</v>
      </c>
      <c r="C37" s="287" t="s">
        <v>417</v>
      </c>
      <c r="D37" s="262" t="s">
        <v>251</v>
      </c>
      <c r="E37" s="262" t="s">
        <v>251</v>
      </c>
      <c r="F37" s="254">
        <v>44926</v>
      </c>
      <c r="G37" s="262" t="s">
        <v>251</v>
      </c>
      <c r="H37" s="262" t="s">
        <v>270</v>
      </c>
      <c r="I37" s="262" t="s">
        <v>270</v>
      </c>
      <c r="J37" s="262" t="s">
        <v>270</v>
      </c>
      <c r="K37" s="262" t="s">
        <v>270</v>
      </c>
      <c r="L37" s="261" t="s">
        <v>251</v>
      </c>
      <c r="M37" s="261" t="s">
        <v>251</v>
      </c>
    </row>
    <row r="38" spans="1:13" ht="102" customHeight="1">
      <c r="A38" s="261"/>
      <c r="B38" s="293" t="s">
        <v>485</v>
      </c>
      <c r="C38" s="291" t="s">
        <v>417</v>
      </c>
      <c r="D38" s="262" t="s">
        <v>251</v>
      </c>
      <c r="E38" s="262" t="s">
        <v>251</v>
      </c>
      <c r="F38" s="254">
        <v>44926</v>
      </c>
      <c r="G38" s="262" t="s">
        <v>251</v>
      </c>
      <c r="H38" s="291"/>
      <c r="I38" s="291" t="s">
        <v>270</v>
      </c>
      <c r="J38" s="291"/>
      <c r="K38" s="291"/>
      <c r="L38" s="261" t="s">
        <v>251</v>
      </c>
      <c r="M38" s="261" t="s">
        <v>251</v>
      </c>
    </row>
    <row r="39" spans="1:13" ht="110.25" customHeight="1">
      <c r="A39" s="261"/>
      <c r="B39" s="293" t="s">
        <v>486</v>
      </c>
      <c r="C39" s="291" t="s">
        <v>417</v>
      </c>
      <c r="D39" s="262" t="s">
        <v>251</v>
      </c>
      <c r="E39" s="262" t="s">
        <v>251</v>
      </c>
      <c r="F39" s="254">
        <v>44926</v>
      </c>
      <c r="G39" s="262" t="s">
        <v>251</v>
      </c>
      <c r="H39" s="291"/>
      <c r="I39" s="291" t="s">
        <v>270</v>
      </c>
      <c r="J39" s="291"/>
      <c r="K39" s="291"/>
      <c r="L39" s="261" t="s">
        <v>251</v>
      </c>
      <c r="M39" s="261" t="s">
        <v>251</v>
      </c>
    </row>
    <row r="40" spans="1:13" ht="122.25" hidden="1" customHeight="1">
      <c r="A40" s="261"/>
      <c r="B40" s="276" t="s">
        <v>388</v>
      </c>
      <c r="C40" s="261" t="s">
        <v>418</v>
      </c>
      <c r="D40" s="261" t="s">
        <v>251</v>
      </c>
      <c r="E40" s="261" t="s">
        <v>251</v>
      </c>
      <c r="F40" s="129">
        <v>45291</v>
      </c>
      <c r="G40" s="261" t="s">
        <v>251</v>
      </c>
      <c r="H40" s="167" t="s">
        <v>270</v>
      </c>
      <c r="I40" s="167"/>
      <c r="J40" s="167"/>
      <c r="K40" s="167" t="s">
        <v>270</v>
      </c>
      <c r="L40" s="261" t="s">
        <v>251</v>
      </c>
      <c r="M40" s="261" t="s">
        <v>251</v>
      </c>
    </row>
    <row r="41" spans="1:13" ht="111" customHeight="1">
      <c r="A41" s="284"/>
      <c r="B41" s="293" t="s">
        <v>487</v>
      </c>
      <c r="C41" s="291" t="s">
        <v>417</v>
      </c>
      <c r="D41" s="291" t="s">
        <v>251</v>
      </c>
      <c r="E41" s="291" t="s">
        <v>251</v>
      </c>
      <c r="F41" s="254">
        <v>44926</v>
      </c>
      <c r="G41" s="166" t="s">
        <v>251</v>
      </c>
      <c r="H41" s="290" t="s">
        <v>270</v>
      </c>
      <c r="I41" s="288"/>
      <c r="J41" s="288"/>
      <c r="K41" s="290" t="s">
        <v>270</v>
      </c>
      <c r="L41" s="166" t="s">
        <v>251</v>
      </c>
      <c r="M41" s="166" t="s">
        <v>251</v>
      </c>
    </row>
    <row r="42" spans="1:13" ht="107.25" customHeight="1">
      <c r="A42" s="284"/>
      <c r="B42" s="293" t="s">
        <v>488</v>
      </c>
      <c r="C42" s="291" t="s">
        <v>504</v>
      </c>
      <c r="D42" s="291" t="s">
        <v>251</v>
      </c>
      <c r="E42" s="291" t="s">
        <v>251</v>
      </c>
      <c r="F42" s="254">
        <v>44926</v>
      </c>
      <c r="G42" s="166" t="s">
        <v>251</v>
      </c>
      <c r="H42" s="290" t="s">
        <v>270</v>
      </c>
      <c r="I42" s="290" t="s">
        <v>270</v>
      </c>
      <c r="J42" s="290" t="s">
        <v>270</v>
      </c>
      <c r="K42" s="290" t="s">
        <v>270</v>
      </c>
      <c r="L42" s="166" t="s">
        <v>251</v>
      </c>
      <c r="M42" s="166" t="s">
        <v>251</v>
      </c>
    </row>
    <row r="43" spans="1:13" ht="111" customHeight="1">
      <c r="A43" s="284"/>
      <c r="B43" s="293" t="s">
        <v>489</v>
      </c>
      <c r="C43" s="291" t="s">
        <v>504</v>
      </c>
      <c r="D43" s="291" t="s">
        <v>251</v>
      </c>
      <c r="E43" s="291" t="s">
        <v>251</v>
      </c>
      <c r="F43" s="254">
        <v>44926</v>
      </c>
      <c r="G43" s="166" t="s">
        <v>251</v>
      </c>
      <c r="H43" s="290" t="s">
        <v>270</v>
      </c>
      <c r="I43" s="288"/>
      <c r="J43" s="288"/>
      <c r="K43" s="290" t="s">
        <v>270</v>
      </c>
      <c r="L43" s="166" t="s">
        <v>251</v>
      </c>
      <c r="M43" s="166" t="s">
        <v>251</v>
      </c>
    </row>
    <row r="44" spans="1:13" ht="109.5" customHeight="1">
      <c r="A44" s="284"/>
      <c r="B44" s="293" t="s">
        <v>490</v>
      </c>
      <c r="C44" s="291" t="s">
        <v>504</v>
      </c>
      <c r="D44" s="291" t="s">
        <v>251</v>
      </c>
      <c r="E44" s="291" t="s">
        <v>251</v>
      </c>
      <c r="F44" s="254">
        <v>44926</v>
      </c>
      <c r="G44" s="166" t="s">
        <v>251</v>
      </c>
      <c r="H44" s="290" t="s">
        <v>270</v>
      </c>
      <c r="I44" s="288"/>
      <c r="J44" s="288"/>
      <c r="K44" s="290" t="s">
        <v>270</v>
      </c>
      <c r="L44" s="166" t="s">
        <v>251</v>
      </c>
      <c r="M44" s="166" t="s">
        <v>251</v>
      </c>
    </row>
    <row r="45" spans="1:13" ht="113.25" customHeight="1">
      <c r="A45" s="284"/>
      <c r="B45" s="293" t="s">
        <v>491</v>
      </c>
      <c r="C45" s="291" t="s">
        <v>505</v>
      </c>
      <c r="D45" s="291" t="s">
        <v>251</v>
      </c>
      <c r="E45" s="291" t="s">
        <v>251</v>
      </c>
      <c r="F45" s="254">
        <v>44926</v>
      </c>
      <c r="G45" s="166" t="s">
        <v>251</v>
      </c>
      <c r="H45" s="290" t="s">
        <v>270</v>
      </c>
      <c r="I45" s="290" t="s">
        <v>270</v>
      </c>
      <c r="J45" s="290" t="s">
        <v>270</v>
      </c>
      <c r="K45" s="290" t="s">
        <v>270</v>
      </c>
      <c r="L45" s="166" t="s">
        <v>251</v>
      </c>
      <c r="M45" s="166" t="s">
        <v>251</v>
      </c>
    </row>
    <row r="46" spans="1:13" ht="108.75" customHeight="1">
      <c r="A46" s="284"/>
      <c r="B46" s="293" t="s">
        <v>492</v>
      </c>
      <c r="C46" s="291" t="s">
        <v>505</v>
      </c>
      <c r="D46" s="291" t="s">
        <v>251</v>
      </c>
      <c r="E46" s="291" t="s">
        <v>251</v>
      </c>
      <c r="F46" s="254">
        <v>44926</v>
      </c>
      <c r="G46" s="166" t="s">
        <v>251</v>
      </c>
      <c r="H46" s="288"/>
      <c r="I46" s="290" t="s">
        <v>270</v>
      </c>
      <c r="J46" s="290" t="s">
        <v>270</v>
      </c>
      <c r="K46" s="288"/>
      <c r="L46" s="166" t="s">
        <v>251</v>
      </c>
      <c r="M46" s="166" t="s">
        <v>251</v>
      </c>
    </row>
    <row r="47" spans="1:13" ht="109.5" customHeight="1">
      <c r="A47" s="284"/>
      <c r="B47" s="293" t="s">
        <v>493</v>
      </c>
      <c r="C47" s="291" t="s">
        <v>505</v>
      </c>
      <c r="D47" s="291" t="s">
        <v>251</v>
      </c>
      <c r="E47" s="291" t="s">
        <v>251</v>
      </c>
      <c r="F47" s="254">
        <v>44926</v>
      </c>
      <c r="G47" s="166" t="s">
        <v>251</v>
      </c>
      <c r="H47" s="290" t="s">
        <v>270</v>
      </c>
      <c r="I47" s="288"/>
      <c r="J47" s="288"/>
      <c r="K47" s="288"/>
      <c r="L47" s="166" t="s">
        <v>251</v>
      </c>
      <c r="M47" s="166" t="s">
        <v>251</v>
      </c>
    </row>
    <row r="48" spans="1:13" ht="112.5" customHeight="1">
      <c r="A48" s="284"/>
      <c r="B48" s="293" t="s">
        <v>494</v>
      </c>
      <c r="C48" s="291" t="s">
        <v>419</v>
      </c>
      <c r="D48" s="291" t="s">
        <v>251</v>
      </c>
      <c r="E48" s="291" t="s">
        <v>251</v>
      </c>
      <c r="F48" s="254">
        <v>44926</v>
      </c>
      <c r="G48" s="166" t="s">
        <v>251</v>
      </c>
      <c r="H48" s="290" t="s">
        <v>270</v>
      </c>
      <c r="I48" s="290" t="s">
        <v>270</v>
      </c>
      <c r="J48" s="290" t="s">
        <v>270</v>
      </c>
      <c r="K48" s="290" t="s">
        <v>270</v>
      </c>
      <c r="L48" s="166" t="s">
        <v>251</v>
      </c>
      <c r="M48" s="166" t="s">
        <v>251</v>
      </c>
    </row>
    <row r="49" spans="1:13" ht="112.5" customHeight="1">
      <c r="A49" s="284"/>
      <c r="B49" s="293" t="s">
        <v>495</v>
      </c>
      <c r="C49" s="291" t="s">
        <v>419</v>
      </c>
      <c r="D49" s="291" t="s">
        <v>251</v>
      </c>
      <c r="E49" s="291" t="s">
        <v>251</v>
      </c>
      <c r="F49" s="254">
        <v>44926</v>
      </c>
      <c r="G49" s="166" t="s">
        <v>251</v>
      </c>
      <c r="H49" s="288"/>
      <c r="I49" s="290" t="s">
        <v>270</v>
      </c>
      <c r="J49" s="290" t="s">
        <v>270</v>
      </c>
      <c r="K49" s="288"/>
      <c r="L49" s="166" t="s">
        <v>251</v>
      </c>
      <c r="M49" s="166" t="s">
        <v>251</v>
      </c>
    </row>
    <row r="50" spans="1:13" ht="109.5" customHeight="1">
      <c r="A50" s="284"/>
      <c r="B50" s="293" t="s">
        <v>496</v>
      </c>
      <c r="C50" s="291" t="s">
        <v>419</v>
      </c>
      <c r="D50" s="291" t="s">
        <v>251</v>
      </c>
      <c r="E50" s="291" t="s">
        <v>251</v>
      </c>
      <c r="F50" s="254">
        <v>44926</v>
      </c>
      <c r="G50" s="166" t="s">
        <v>251</v>
      </c>
      <c r="H50" s="288"/>
      <c r="I50" s="290" t="s">
        <v>270</v>
      </c>
      <c r="J50" s="288"/>
      <c r="K50" s="288"/>
      <c r="L50" s="166" t="s">
        <v>251</v>
      </c>
      <c r="M50" s="166" t="s">
        <v>251</v>
      </c>
    </row>
    <row r="51" spans="1:13" ht="72.75" customHeight="1">
      <c r="A51" s="284"/>
      <c r="B51" s="293" t="s">
        <v>497</v>
      </c>
      <c r="C51" s="291" t="s">
        <v>419</v>
      </c>
      <c r="D51" s="291" t="s">
        <v>251</v>
      </c>
      <c r="E51" s="291" t="s">
        <v>251</v>
      </c>
      <c r="F51" s="254">
        <v>44926</v>
      </c>
      <c r="G51" s="166" t="s">
        <v>251</v>
      </c>
      <c r="H51" s="288"/>
      <c r="I51" s="288"/>
      <c r="J51" s="288"/>
      <c r="K51" s="290" t="s">
        <v>270</v>
      </c>
      <c r="L51" s="166" t="s">
        <v>251</v>
      </c>
      <c r="M51" s="166" t="s">
        <v>251</v>
      </c>
    </row>
    <row r="52" spans="1:13" ht="96" customHeight="1">
      <c r="A52" s="284"/>
      <c r="B52" s="293" t="s">
        <v>498</v>
      </c>
      <c r="C52" s="291" t="s">
        <v>506</v>
      </c>
      <c r="D52" s="291" t="s">
        <v>251</v>
      </c>
      <c r="E52" s="291" t="s">
        <v>251</v>
      </c>
      <c r="F52" s="254">
        <v>44926</v>
      </c>
      <c r="G52" s="166" t="s">
        <v>251</v>
      </c>
      <c r="H52" s="290" t="s">
        <v>270</v>
      </c>
      <c r="I52" s="290" t="s">
        <v>270</v>
      </c>
      <c r="J52" s="290" t="s">
        <v>270</v>
      </c>
      <c r="K52" s="290" t="s">
        <v>270</v>
      </c>
      <c r="L52" s="166" t="s">
        <v>251</v>
      </c>
      <c r="M52" s="166" t="s">
        <v>251</v>
      </c>
    </row>
    <row r="53" spans="1:13" ht="90" customHeight="1">
      <c r="A53" s="284"/>
      <c r="B53" s="293" t="s">
        <v>499</v>
      </c>
      <c r="C53" s="291" t="s">
        <v>506</v>
      </c>
      <c r="D53" s="291" t="s">
        <v>251</v>
      </c>
      <c r="E53" s="291" t="s">
        <v>251</v>
      </c>
      <c r="F53" s="254">
        <v>44926</v>
      </c>
      <c r="G53" s="166" t="s">
        <v>251</v>
      </c>
      <c r="H53" s="288"/>
      <c r="I53" s="290" t="s">
        <v>270</v>
      </c>
      <c r="J53" s="290" t="s">
        <v>270</v>
      </c>
      <c r="K53" s="288"/>
      <c r="L53" s="166" t="s">
        <v>251</v>
      </c>
      <c r="M53" s="166" t="s">
        <v>251</v>
      </c>
    </row>
    <row r="54" spans="1:13" ht="94.5" customHeight="1">
      <c r="A54" s="284"/>
      <c r="B54" s="293" t="s">
        <v>500</v>
      </c>
      <c r="C54" s="291" t="s">
        <v>506</v>
      </c>
      <c r="D54" s="291" t="s">
        <v>251</v>
      </c>
      <c r="E54" s="291" t="s">
        <v>251</v>
      </c>
      <c r="F54" s="254">
        <v>44926</v>
      </c>
      <c r="G54" s="166" t="s">
        <v>251</v>
      </c>
      <c r="H54" s="288"/>
      <c r="I54" s="288"/>
      <c r="J54" s="288"/>
      <c r="K54" s="290" t="s">
        <v>270</v>
      </c>
      <c r="L54" s="166" t="s">
        <v>251</v>
      </c>
      <c r="M54" s="166" t="s">
        <v>251</v>
      </c>
    </row>
    <row r="55" spans="1:13" ht="94.5" customHeight="1">
      <c r="A55" s="284"/>
      <c r="B55" s="293" t="s">
        <v>501</v>
      </c>
      <c r="C55" s="291" t="s">
        <v>506</v>
      </c>
      <c r="D55" s="291" t="s">
        <v>251</v>
      </c>
      <c r="E55" s="291" t="s">
        <v>251</v>
      </c>
      <c r="F55" s="254">
        <v>44926</v>
      </c>
      <c r="G55" s="166" t="s">
        <v>251</v>
      </c>
      <c r="H55" s="290" t="s">
        <v>270</v>
      </c>
      <c r="I55" s="290" t="s">
        <v>270</v>
      </c>
      <c r="J55" s="288"/>
      <c r="K55" s="288"/>
      <c r="L55" s="166" t="s">
        <v>251</v>
      </c>
      <c r="M55" s="166" t="s">
        <v>251</v>
      </c>
    </row>
    <row r="56" spans="1:13" ht="97.5" customHeight="1">
      <c r="A56" s="284"/>
      <c r="B56" s="293" t="s">
        <v>502</v>
      </c>
      <c r="C56" s="291" t="s">
        <v>506</v>
      </c>
      <c r="D56" s="291" t="s">
        <v>251</v>
      </c>
      <c r="E56" s="291" t="s">
        <v>251</v>
      </c>
      <c r="F56" s="254">
        <v>44926</v>
      </c>
      <c r="G56" s="166" t="s">
        <v>251</v>
      </c>
      <c r="H56" s="288"/>
      <c r="I56" s="288"/>
      <c r="J56" s="288"/>
      <c r="K56" s="290" t="s">
        <v>270</v>
      </c>
      <c r="L56" s="166" t="s">
        <v>251</v>
      </c>
      <c r="M56" s="166" t="s">
        <v>251</v>
      </c>
    </row>
    <row r="57" spans="1:13" s="296" customFormat="1" ht="94.5" customHeight="1">
      <c r="A57" s="294"/>
      <c r="B57" s="302" t="s">
        <v>507</v>
      </c>
      <c r="C57" s="303" t="s">
        <v>422</v>
      </c>
      <c r="D57" s="291" t="s">
        <v>251</v>
      </c>
      <c r="E57" s="291" t="s">
        <v>251</v>
      </c>
      <c r="F57" s="254">
        <v>44926</v>
      </c>
      <c r="G57" s="166" t="s">
        <v>251</v>
      </c>
      <c r="H57" s="295"/>
      <c r="I57" s="295"/>
      <c r="J57" s="301" t="s">
        <v>270</v>
      </c>
      <c r="K57" s="295"/>
      <c r="L57" s="166" t="s">
        <v>251</v>
      </c>
      <c r="M57" s="166" t="s">
        <v>251</v>
      </c>
    </row>
    <row r="58" spans="1:13" s="255" customFormat="1" ht="81" customHeight="1">
      <c r="A58" s="479" t="s">
        <v>256</v>
      </c>
      <c r="B58" s="506" t="s">
        <v>335</v>
      </c>
      <c r="C58" s="492" t="s">
        <v>508</v>
      </c>
      <c r="D58" s="492" t="s">
        <v>425</v>
      </c>
      <c r="E58" s="499">
        <v>44562</v>
      </c>
      <c r="F58" s="499">
        <v>44926</v>
      </c>
      <c r="G58" s="502">
        <v>196</v>
      </c>
      <c r="H58" s="492"/>
      <c r="I58" s="492" t="s">
        <v>270</v>
      </c>
      <c r="J58" s="492"/>
      <c r="K58" s="492" t="s">
        <v>270</v>
      </c>
      <c r="L58" s="309" t="s">
        <v>359</v>
      </c>
      <c r="M58" s="308">
        <v>100</v>
      </c>
    </row>
    <row r="59" spans="1:13" s="255" customFormat="1" ht="81" customHeight="1">
      <c r="A59" s="505"/>
      <c r="B59" s="507"/>
      <c r="C59" s="498"/>
      <c r="D59" s="498"/>
      <c r="E59" s="500"/>
      <c r="F59" s="500"/>
      <c r="G59" s="503"/>
      <c r="H59" s="498"/>
      <c r="I59" s="498"/>
      <c r="J59" s="498"/>
      <c r="K59" s="498"/>
      <c r="L59" s="311" t="s">
        <v>523</v>
      </c>
      <c r="M59" s="308">
        <v>100</v>
      </c>
    </row>
    <row r="60" spans="1:13" ht="1.5" customHeight="1">
      <c r="A60" s="480"/>
      <c r="B60" s="508"/>
      <c r="C60" s="493"/>
      <c r="D60" s="493"/>
      <c r="E60" s="501"/>
      <c r="F60" s="501"/>
      <c r="G60" s="504"/>
      <c r="H60" s="493"/>
      <c r="I60" s="493"/>
      <c r="J60" s="493"/>
      <c r="K60" s="493"/>
      <c r="L60" s="304"/>
      <c r="M60" s="305"/>
    </row>
    <row r="61" spans="1:13" s="255" customFormat="1" ht="96.75" customHeight="1">
      <c r="A61" s="262"/>
      <c r="B61" s="293" t="s">
        <v>510</v>
      </c>
      <c r="C61" s="307" t="s">
        <v>416</v>
      </c>
      <c r="D61" s="262" t="s">
        <v>251</v>
      </c>
      <c r="E61" s="262" t="s">
        <v>251</v>
      </c>
      <c r="F61" s="254">
        <v>44926</v>
      </c>
      <c r="G61" s="262" t="s">
        <v>251</v>
      </c>
      <c r="H61" s="262"/>
      <c r="I61" s="262"/>
      <c r="J61" s="262"/>
      <c r="K61" s="262" t="s">
        <v>270</v>
      </c>
      <c r="L61" s="262" t="s">
        <v>251</v>
      </c>
      <c r="M61" s="262" t="s">
        <v>251</v>
      </c>
    </row>
    <row r="62" spans="1:13" s="255" customFormat="1" ht="89.25" customHeight="1">
      <c r="A62" s="262"/>
      <c r="B62" s="292" t="s">
        <v>511</v>
      </c>
      <c r="C62" s="307" t="s">
        <v>417</v>
      </c>
      <c r="D62" s="262" t="s">
        <v>251</v>
      </c>
      <c r="E62" s="262" t="s">
        <v>251</v>
      </c>
      <c r="F62" s="254">
        <v>44926</v>
      </c>
      <c r="G62" s="262" t="s">
        <v>251</v>
      </c>
      <c r="H62" s="262"/>
      <c r="I62" s="262"/>
      <c r="J62" s="262"/>
      <c r="K62" s="262" t="s">
        <v>270</v>
      </c>
      <c r="L62" s="262" t="s">
        <v>251</v>
      </c>
      <c r="M62" s="262" t="s">
        <v>251</v>
      </c>
    </row>
    <row r="63" spans="1:13" s="255" customFormat="1" ht="85.5" customHeight="1">
      <c r="A63" s="262"/>
      <c r="B63" s="293" t="s">
        <v>512</v>
      </c>
      <c r="C63" s="307" t="s">
        <v>505</v>
      </c>
      <c r="D63" s="262" t="s">
        <v>251</v>
      </c>
      <c r="E63" s="262" t="s">
        <v>251</v>
      </c>
      <c r="F63" s="254">
        <v>44926</v>
      </c>
      <c r="G63" s="262" t="s">
        <v>251</v>
      </c>
      <c r="H63" s="262"/>
      <c r="I63" s="262"/>
      <c r="J63" s="262"/>
      <c r="K63" s="262" t="s">
        <v>270</v>
      </c>
      <c r="L63" s="262" t="s">
        <v>251</v>
      </c>
      <c r="M63" s="262" t="s">
        <v>251</v>
      </c>
    </row>
    <row r="64" spans="1:13" s="255" customFormat="1" ht="89.25" customHeight="1">
      <c r="A64" s="262"/>
      <c r="B64" s="292" t="s">
        <v>513</v>
      </c>
      <c r="C64" s="307" t="s">
        <v>504</v>
      </c>
      <c r="D64" s="262" t="s">
        <v>251</v>
      </c>
      <c r="E64" s="262" t="s">
        <v>251</v>
      </c>
      <c r="F64" s="254">
        <v>44926</v>
      </c>
      <c r="G64" s="262" t="s">
        <v>251</v>
      </c>
      <c r="H64" s="262"/>
      <c r="I64" s="307" t="s">
        <v>270</v>
      </c>
      <c r="J64" s="262"/>
      <c r="K64" s="262" t="s">
        <v>270</v>
      </c>
      <c r="L64" s="262" t="s">
        <v>251</v>
      </c>
      <c r="M64" s="262" t="s">
        <v>251</v>
      </c>
    </row>
    <row r="65" spans="1:13" s="255" customFormat="1" ht="97.5" customHeight="1">
      <c r="A65" s="262"/>
      <c r="B65" s="293" t="s">
        <v>514</v>
      </c>
      <c r="C65" s="307" t="s">
        <v>419</v>
      </c>
      <c r="D65" s="262" t="s">
        <v>251</v>
      </c>
      <c r="E65" s="262" t="s">
        <v>251</v>
      </c>
      <c r="F65" s="254">
        <v>44926</v>
      </c>
      <c r="G65" s="262" t="s">
        <v>251</v>
      </c>
      <c r="H65" s="262"/>
      <c r="I65" s="307" t="s">
        <v>270</v>
      </c>
      <c r="J65" s="262"/>
      <c r="K65" s="262" t="s">
        <v>270</v>
      </c>
      <c r="L65" s="262" t="s">
        <v>251</v>
      </c>
      <c r="M65" s="262" t="s">
        <v>251</v>
      </c>
    </row>
    <row r="66" spans="1:13" ht="0.75" hidden="1" customHeight="1">
      <c r="A66" s="479" t="s">
        <v>257</v>
      </c>
      <c r="B66" s="485" t="s">
        <v>258</v>
      </c>
      <c r="C66" s="479"/>
      <c r="D66" s="487"/>
      <c r="E66" s="481">
        <v>44927</v>
      </c>
      <c r="F66" s="481">
        <v>45291</v>
      </c>
      <c r="G66" s="483">
        <v>0</v>
      </c>
      <c r="H66" s="479"/>
      <c r="I66" s="479"/>
      <c r="J66" s="479"/>
      <c r="K66" s="479"/>
      <c r="L66" s="265" t="s">
        <v>356</v>
      </c>
      <c r="M66" s="167">
        <v>100</v>
      </c>
    </row>
    <row r="67" spans="1:13" ht="102.75" hidden="1" customHeight="1">
      <c r="A67" s="480"/>
      <c r="B67" s="486"/>
      <c r="C67" s="480"/>
      <c r="D67" s="488"/>
      <c r="E67" s="482"/>
      <c r="F67" s="482"/>
      <c r="G67" s="484"/>
      <c r="H67" s="480"/>
      <c r="I67" s="480"/>
      <c r="J67" s="480"/>
      <c r="K67" s="480"/>
      <c r="L67" s="265" t="s">
        <v>357</v>
      </c>
      <c r="M67" s="167">
        <v>6</v>
      </c>
    </row>
    <row r="68" spans="1:13" ht="93" customHeight="1">
      <c r="A68" s="306"/>
      <c r="B68" s="293" t="s">
        <v>515</v>
      </c>
      <c r="C68" s="307" t="s">
        <v>420</v>
      </c>
      <c r="D68" s="307" t="s">
        <v>251</v>
      </c>
      <c r="E68" s="307" t="s">
        <v>251</v>
      </c>
      <c r="F68" s="254">
        <v>44926</v>
      </c>
      <c r="G68" s="307" t="s">
        <v>251</v>
      </c>
      <c r="H68" s="306"/>
      <c r="I68" s="306"/>
      <c r="J68" s="306"/>
      <c r="K68" s="307" t="s">
        <v>270</v>
      </c>
      <c r="L68" s="307" t="s">
        <v>251</v>
      </c>
      <c r="M68" s="307" t="s">
        <v>251</v>
      </c>
    </row>
    <row r="69" spans="1:13" s="255" customFormat="1" ht="20.25" customHeight="1">
      <c r="A69" s="513" t="s">
        <v>454</v>
      </c>
      <c r="B69" s="514"/>
      <c r="C69" s="514"/>
      <c r="D69" s="514"/>
      <c r="E69" s="514"/>
      <c r="F69" s="514"/>
      <c r="G69" s="514"/>
      <c r="H69" s="514"/>
      <c r="I69" s="514"/>
      <c r="J69" s="514"/>
      <c r="K69" s="514"/>
      <c r="L69" s="514"/>
      <c r="M69" s="515"/>
    </row>
    <row r="70" spans="1:13" s="255" customFormat="1" ht="20.25" customHeight="1">
      <c r="A70" s="312"/>
      <c r="B70" s="315" t="s">
        <v>411</v>
      </c>
      <c r="C70" s="313"/>
      <c r="D70" s="313"/>
      <c r="E70" s="313"/>
      <c r="F70" s="313"/>
      <c r="G70" s="313"/>
      <c r="H70" s="313"/>
      <c r="I70" s="313"/>
      <c r="J70" s="313"/>
      <c r="K70" s="313"/>
      <c r="L70" s="313"/>
      <c r="M70" s="314"/>
    </row>
    <row r="71" spans="1:13" s="255" customFormat="1" ht="20.25" customHeight="1">
      <c r="A71" s="312"/>
      <c r="B71" s="315" t="s">
        <v>443</v>
      </c>
      <c r="C71" s="313"/>
      <c r="D71" s="313"/>
      <c r="E71" s="313"/>
      <c r="F71" s="313"/>
      <c r="G71" s="313"/>
      <c r="H71" s="313"/>
      <c r="I71" s="313"/>
      <c r="J71" s="313"/>
      <c r="K71" s="313"/>
      <c r="L71" s="313"/>
      <c r="M71" s="314"/>
    </row>
    <row r="72" spans="1:13" ht="73.5" customHeight="1">
      <c r="A72" s="509" t="s">
        <v>259</v>
      </c>
      <c r="B72" s="516" t="s">
        <v>331</v>
      </c>
      <c r="C72" s="509" t="s">
        <v>451</v>
      </c>
      <c r="D72" s="518" t="s">
        <v>458</v>
      </c>
      <c r="E72" s="510">
        <v>44562</v>
      </c>
      <c r="F72" s="510">
        <v>44926</v>
      </c>
      <c r="G72" s="519">
        <v>0</v>
      </c>
      <c r="H72" s="509"/>
      <c r="I72" s="520" t="s">
        <v>270</v>
      </c>
      <c r="J72" s="520" t="s">
        <v>270</v>
      </c>
      <c r="K72" s="509"/>
      <c r="L72" s="261" t="s">
        <v>359</v>
      </c>
      <c r="M72" s="260">
        <v>100</v>
      </c>
    </row>
    <row r="73" spans="1:13" ht="42" customHeight="1">
      <c r="A73" s="509"/>
      <c r="B73" s="517"/>
      <c r="C73" s="509"/>
      <c r="D73" s="518"/>
      <c r="E73" s="510"/>
      <c r="F73" s="510"/>
      <c r="G73" s="519"/>
      <c r="H73" s="509"/>
      <c r="I73" s="520"/>
      <c r="J73" s="520"/>
      <c r="K73" s="509"/>
      <c r="L73" s="265" t="s">
        <v>358</v>
      </c>
      <c r="M73" s="167">
        <v>2</v>
      </c>
    </row>
    <row r="74" spans="1:13" ht="72" customHeight="1">
      <c r="A74" s="126"/>
      <c r="B74" s="275" t="s">
        <v>455</v>
      </c>
      <c r="C74" s="261" t="s">
        <v>451</v>
      </c>
      <c r="D74" s="262" t="s">
        <v>251</v>
      </c>
      <c r="E74" s="262" t="s">
        <v>251</v>
      </c>
      <c r="F74" s="254">
        <v>44926</v>
      </c>
      <c r="G74" s="262" t="s">
        <v>251</v>
      </c>
      <c r="H74" s="126"/>
      <c r="I74" s="262" t="s">
        <v>270</v>
      </c>
      <c r="J74" s="262" t="s">
        <v>270</v>
      </c>
      <c r="K74" s="126"/>
      <c r="L74" s="262" t="s">
        <v>251</v>
      </c>
      <c r="M74" s="262" t="s">
        <v>251</v>
      </c>
    </row>
    <row r="75" spans="1:13" ht="74.25" customHeight="1">
      <c r="A75" s="477" t="s">
        <v>260</v>
      </c>
      <c r="B75" s="511" t="s">
        <v>330</v>
      </c>
      <c r="C75" s="477" t="s">
        <v>451</v>
      </c>
      <c r="D75" s="477" t="s">
        <v>457</v>
      </c>
      <c r="E75" s="494">
        <v>44562</v>
      </c>
      <c r="F75" s="494">
        <v>44926</v>
      </c>
      <c r="G75" s="496">
        <v>0</v>
      </c>
      <c r="H75" s="477"/>
      <c r="I75" s="477" t="s">
        <v>270</v>
      </c>
      <c r="J75" s="477" t="s">
        <v>270</v>
      </c>
      <c r="K75" s="477"/>
      <c r="L75" s="269" t="s">
        <v>356</v>
      </c>
      <c r="M75" s="167">
        <v>100</v>
      </c>
    </row>
    <row r="76" spans="1:13" ht="46.5" customHeight="1">
      <c r="A76" s="478"/>
      <c r="B76" s="512"/>
      <c r="C76" s="478"/>
      <c r="D76" s="478"/>
      <c r="E76" s="495"/>
      <c r="F76" s="495"/>
      <c r="G76" s="497"/>
      <c r="H76" s="478"/>
      <c r="I76" s="478"/>
      <c r="J76" s="478"/>
      <c r="K76" s="478"/>
      <c r="L76" s="269" t="s">
        <v>358</v>
      </c>
      <c r="M76" s="167">
        <v>2</v>
      </c>
    </row>
    <row r="77" spans="1:13" ht="62.25" customHeight="1">
      <c r="A77" s="264"/>
      <c r="B77" s="272" t="s">
        <v>456</v>
      </c>
      <c r="C77" s="167" t="s">
        <v>451</v>
      </c>
      <c r="D77" s="167" t="s">
        <v>251</v>
      </c>
      <c r="E77" s="262" t="s">
        <v>251</v>
      </c>
      <c r="F77" s="254">
        <v>44926</v>
      </c>
      <c r="G77" s="262" t="s">
        <v>251</v>
      </c>
      <c r="H77" s="264"/>
      <c r="I77" s="264" t="s">
        <v>270</v>
      </c>
      <c r="J77" s="264" t="s">
        <v>270</v>
      </c>
      <c r="K77" s="264"/>
      <c r="L77" s="262" t="s">
        <v>251</v>
      </c>
      <c r="M77" s="262" t="s">
        <v>251</v>
      </c>
    </row>
    <row r="78" spans="1:13" ht="71.25" customHeight="1">
      <c r="A78" s="479" t="s">
        <v>261</v>
      </c>
      <c r="B78" s="485" t="s">
        <v>329</v>
      </c>
      <c r="C78" s="477" t="s">
        <v>448</v>
      </c>
      <c r="D78" s="492" t="s">
        <v>423</v>
      </c>
      <c r="E78" s="481">
        <v>44562</v>
      </c>
      <c r="F78" s="481">
        <v>44926</v>
      </c>
      <c r="G78" s="496">
        <v>5.6</v>
      </c>
      <c r="H78" s="479"/>
      <c r="I78" s="479" t="s">
        <v>270</v>
      </c>
      <c r="J78" s="479" t="s">
        <v>270</v>
      </c>
      <c r="K78" s="479"/>
      <c r="L78" s="265" t="s">
        <v>359</v>
      </c>
      <c r="M78" s="167">
        <v>100</v>
      </c>
    </row>
    <row r="79" spans="1:13" ht="46.5" customHeight="1">
      <c r="A79" s="480"/>
      <c r="B79" s="486"/>
      <c r="C79" s="478"/>
      <c r="D79" s="493"/>
      <c r="E79" s="482"/>
      <c r="F79" s="482"/>
      <c r="G79" s="497"/>
      <c r="H79" s="480"/>
      <c r="I79" s="480"/>
      <c r="J79" s="480"/>
      <c r="K79" s="480"/>
      <c r="L79" s="265" t="s">
        <v>358</v>
      </c>
      <c r="M79" s="262">
        <v>2</v>
      </c>
    </row>
    <row r="80" spans="1:13" s="255" customFormat="1" ht="93" customHeight="1">
      <c r="A80" s="262"/>
      <c r="B80" s="316" t="s">
        <v>516</v>
      </c>
      <c r="C80" s="307" t="s">
        <v>504</v>
      </c>
      <c r="D80" s="262" t="s">
        <v>251</v>
      </c>
      <c r="E80" s="262" t="s">
        <v>251</v>
      </c>
      <c r="F80" s="254">
        <v>44926</v>
      </c>
      <c r="G80" s="262" t="s">
        <v>251</v>
      </c>
      <c r="H80" s="262"/>
      <c r="I80" s="262" t="s">
        <v>270</v>
      </c>
      <c r="J80" s="262" t="s">
        <v>270</v>
      </c>
      <c r="K80" s="262"/>
      <c r="L80" s="262" t="s">
        <v>251</v>
      </c>
      <c r="M80" s="262" t="s">
        <v>251</v>
      </c>
    </row>
    <row r="81" spans="1:13" ht="78" customHeight="1">
      <c r="A81" s="479" t="s">
        <v>262</v>
      </c>
      <c r="B81" s="506" t="s">
        <v>328</v>
      </c>
      <c r="C81" s="479" t="s">
        <v>448</v>
      </c>
      <c r="D81" s="492" t="s">
        <v>424</v>
      </c>
      <c r="E81" s="481">
        <v>44562</v>
      </c>
      <c r="F81" s="481">
        <v>44926</v>
      </c>
      <c r="G81" s="496">
        <v>59.9</v>
      </c>
      <c r="H81" s="479"/>
      <c r="I81" s="479" t="s">
        <v>270</v>
      </c>
      <c r="J81" s="479"/>
      <c r="K81" s="479"/>
      <c r="L81" s="265" t="s">
        <v>356</v>
      </c>
      <c r="M81" s="167">
        <v>100</v>
      </c>
    </row>
    <row r="82" spans="1:13" ht="48" customHeight="1">
      <c r="A82" s="480"/>
      <c r="B82" s="508"/>
      <c r="C82" s="480"/>
      <c r="D82" s="493"/>
      <c r="E82" s="482"/>
      <c r="F82" s="482"/>
      <c r="G82" s="497"/>
      <c r="H82" s="480"/>
      <c r="I82" s="480"/>
      <c r="J82" s="480"/>
      <c r="K82" s="480"/>
      <c r="L82" s="265" t="s">
        <v>358</v>
      </c>
      <c r="M82" s="167">
        <v>2</v>
      </c>
    </row>
    <row r="83" spans="1:13" s="255" customFormat="1" ht="83.25" customHeight="1">
      <c r="A83" s="262"/>
      <c r="B83" s="316" t="s">
        <v>517</v>
      </c>
      <c r="C83" s="307" t="s">
        <v>419</v>
      </c>
      <c r="D83" s="262" t="s">
        <v>251</v>
      </c>
      <c r="E83" s="262" t="s">
        <v>251</v>
      </c>
      <c r="F83" s="254">
        <v>44926</v>
      </c>
      <c r="G83" s="262" t="s">
        <v>251</v>
      </c>
      <c r="H83" s="262"/>
      <c r="I83" s="262" t="s">
        <v>270</v>
      </c>
      <c r="J83" s="262"/>
      <c r="K83" s="262"/>
      <c r="L83" s="262" t="s">
        <v>251</v>
      </c>
      <c r="M83" s="262" t="s">
        <v>251</v>
      </c>
    </row>
    <row r="84" spans="1:13" ht="73.5" customHeight="1">
      <c r="A84" s="479" t="s">
        <v>263</v>
      </c>
      <c r="B84" s="485" t="s">
        <v>264</v>
      </c>
      <c r="C84" s="479" t="s">
        <v>451</v>
      </c>
      <c r="D84" s="477" t="s">
        <v>449</v>
      </c>
      <c r="E84" s="481">
        <v>44562</v>
      </c>
      <c r="F84" s="481">
        <v>44926</v>
      </c>
      <c r="G84" s="483">
        <v>0</v>
      </c>
      <c r="H84" s="479"/>
      <c r="I84" s="479" t="s">
        <v>270</v>
      </c>
      <c r="J84" s="479"/>
      <c r="K84" s="479"/>
      <c r="L84" s="265" t="s">
        <v>356</v>
      </c>
      <c r="M84" s="167">
        <v>100</v>
      </c>
    </row>
    <row r="85" spans="1:13" ht="39" customHeight="1">
      <c r="A85" s="480"/>
      <c r="B85" s="486"/>
      <c r="C85" s="480"/>
      <c r="D85" s="478"/>
      <c r="E85" s="482"/>
      <c r="F85" s="482"/>
      <c r="G85" s="484"/>
      <c r="H85" s="480"/>
      <c r="I85" s="480"/>
      <c r="J85" s="480"/>
      <c r="K85" s="480"/>
      <c r="L85" s="265" t="s">
        <v>358</v>
      </c>
      <c r="M85" s="167">
        <v>2</v>
      </c>
    </row>
    <row r="86" spans="1:13" ht="59.25" customHeight="1">
      <c r="A86" s="259"/>
      <c r="B86" s="268" t="s">
        <v>459</v>
      </c>
      <c r="C86" s="259" t="s">
        <v>451</v>
      </c>
      <c r="D86" s="262" t="s">
        <v>251</v>
      </c>
      <c r="E86" s="262" t="s">
        <v>251</v>
      </c>
      <c r="F86" s="263">
        <v>44926</v>
      </c>
      <c r="G86" s="262" t="s">
        <v>251</v>
      </c>
      <c r="H86" s="259"/>
      <c r="I86" s="259" t="s">
        <v>270</v>
      </c>
      <c r="J86" s="259"/>
      <c r="K86" s="259"/>
      <c r="L86" s="262" t="s">
        <v>251</v>
      </c>
      <c r="M86" s="262" t="s">
        <v>251</v>
      </c>
    </row>
    <row r="87" spans="1:13" ht="24.75" customHeight="1">
      <c r="A87" s="261"/>
      <c r="B87" s="126" t="s">
        <v>253</v>
      </c>
      <c r="C87" s="261" t="s">
        <v>251</v>
      </c>
      <c r="D87" s="261" t="s">
        <v>251</v>
      </c>
      <c r="E87" s="261" t="s">
        <v>251</v>
      </c>
      <c r="F87" s="261" t="s">
        <v>251</v>
      </c>
      <c r="G87" s="188">
        <f>G81+G78+G58+G18</f>
        <v>14278.6</v>
      </c>
      <c r="H87" s="261" t="s">
        <v>251</v>
      </c>
      <c r="I87" s="261" t="s">
        <v>251</v>
      </c>
      <c r="J87" s="261" t="s">
        <v>251</v>
      </c>
      <c r="K87" s="261" t="s">
        <v>251</v>
      </c>
      <c r="L87" s="261" t="s">
        <v>251</v>
      </c>
      <c r="M87" s="261" t="s">
        <v>251</v>
      </c>
    </row>
    <row r="88" spans="1:13" ht="27" customHeight="1">
      <c r="A88" s="489" t="s">
        <v>265</v>
      </c>
      <c r="B88" s="490"/>
      <c r="C88" s="490"/>
      <c r="D88" s="490"/>
      <c r="E88" s="490"/>
      <c r="F88" s="490"/>
      <c r="G88" s="490"/>
      <c r="H88" s="490"/>
      <c r="I88" s="490"/>
      <c r="J88" s="490"/>
      <c r="K88" s="490"/>
      <c r="L88" s="490"/>
      <c r="M88" s="491"/>
    </row>
    <row r="89" spans="1:13" ht="19.5" customHeight="1">
      <c r="A89" s="489" t="s">
        <v>521</v>
      </c>
      <c r="B89" s="490"/>
      <c r="C89" s="490"/>
      <c r="D89" s="490"/>
      <c r="E89" s="490"/>
      <c r="F89" s="490"/>
      <c r="G89" s="490"/>
      <c r="H89" s="490"/>
      <c r="I89" s="490"/>
      <c r="J89" s="490"/>
      <c r="K89" s="490"/>
      <c r="L89" s="490"/>
      <c r="M89" s="491"/>
    </row>
    <row r="90" spans="1:13" ht="19.5" customHeight="1">
      <c r="A90" s="253"/>
      <c r="B90" s="366" t="s">
        <v>453</v>
      </c>
      <c r="C90" s="367"/>
      <c r="D90" s="367"/>
      <c r="E90" s="367"/>
      <c r="F90" s="367"/>
      <c r="G90" s="367"/>
      <c r="H90" s="367"/>
      <c r="I90" s="367"/>
      <c r="J90" s="367"/>
      <c r="K90" s="367"/>
      <c r="L90" s="367"/>
      <c r="M90" s="368"/>
    </row>
    <row r="91" spans="1:13" s="257" customFormat="1" ht="15.75" customHeight="1">
      <c r="A91" s="270"/>
      <c r="B91" s="531" t="s">
        <v>443</v>
      </c>
      <c r="C91" s="532"/>
      <c r="D91" s="532"/>
      <c r="E91" s="532"/>
      <c r="F91" s="532"/>
      <c r="G91" s="532"/>
      <c r="H91" s="532"/>
      <c r="I91" s="532"/>
      <c r="J91" s="532"/>
      <c r="K91" s="532"/>
      <c r="L91" s="532"/>
      <c r="M91" s="533"/>
    </row>
    <row r="92" spans="1:13" ht="71.25" customHeight="1">
      <c r="A92" s="479" t="s">
        <v>266</v>
      </c>
      <c r="B92" s="485" t="s">
        <v>351</v>
      </c>
      <c r="C92" s="479" t="s">
        <v>452</v>
      </c>
      <c r="D92" s="477" t="s">
        <v>97</v>
      </c>
      <c r="E92" s="481">
        <v>44562</v>
      </c>
      <c r="F92" s="481">
        <v>44926</v>
      </c>
      <c r="G92" s="483">
        <v>0</v>
      </c>
      <c r="H92" s="479" t="s">
        <v>270</v>
      </c>
      <c r="I92" s="479" t="s">
        <v>270</v>
      </c>
      <c r="J92" s="479" t="s">
        <v>270</v>
      </c>
      <c r="K92" s="479" t="s">
        <v>270</v>
      </c>
      <c r="L92" s="265" t="s">
        <v>359</v>
      </c>
      <c r="M92" s="167">
        <v>100</v>
      </c>
    </row>
    <row r="93" spans="1:13" ht="46.5" customHeight="1">
      <c r="A93" s="480"/>
      <c r="B93" s="486"/>
      <c r="C93" s="480"/>
      <c r="D93" s="478"/>
      <c r="E93" s="482"/>
      <c r="F93" s="482"/>
      <c r="G93" s="484"/>
      <c r="H93" s="480"/>
      <c r="I93" s="480"/>
      <c r="J93" s="480"/>
      <c r="K93" s="480"/>
      <c r="L93" s="265" t="s">
        <v>362</v>
      </c>
      <c r="M93" s="167">
        <v>20</v>
      </c>
    </row>
    <row r="94" spans="1:13" ht="138" customHeight="1">
      <c r="A94" s="261"/>
      <c r="B94" s="126" t="s">
        <v>323</v>
      </c>
      <c r="C94" s="261" t="s">
        <v>452</v>
      </c>
      <c r="D94" s="261" t="s">
        <v>251</v>
      </c>
      <c r="E94" s="261" t="s">
        <v>251</v>
      </c>
      <c r="F94" s="129">
        <v>44926</v>
      </c>
      <c r="G94" s="261" t="s">
        <v>251</v>
      </c>
      <c r="H94" s="261" t="s">
        <v>270</v>
      </c>
      <c r="I94" s="261" t="s">
        <v>270</v>
      </c>
      <c r="J94" s="261" t="s">
        <v>270</v>
      </c>
      <c r="K94" s="261" t="s">
        <v>270</v>
      </c>
      <c r="L94" s="261" t="s">
        <v>251</v>
      </c>
      <c r="M94" s="261" t="s">
        <v>251</v>
      </c>
    </row>
    <row r="95" spans="1:13" ht="31.5" hidden="1" customHeight="1">
      <c r="A95" s="479" t="s">
        <v>267</v>
      </c>
      <c r="B95" s="485" t="s">
        <v>324</v>
      </c>
      <c r="C95" s="479"/>
      <c r="D95" s="487"/>
      <c r="E95" s="481">
        <v>44927</v>
      </c>
      <c r="F95" s="481">
        <v>45291</v>
      </c>
      <c r="G95" s="483">
        <v>0</v>
      </c>
      <c r="H95" s="479"/>
      <c r="I95" s="479"/>
      <c r="J95" s="479"/>
      <c r="K95" s="479"/>
      <c r="L95" s="265" t="s">
        <v>363</v>
      </c>
      <c r="M95" s="167">
        <v>100</v>
      </c>
    </row>
    <row r="96" spans="1:13" ht="50.25" hidden="1" customHeight="1">
      <c r="A96" s="480"/>
      <c r="B96" s="486"/>
      <c r="C96" s="480"/>
      <c r="D96" s="488"/>
      <c r="E96" s="482"/>
      <c r="F96" s="482"/>
      <c r="G96" s="484"/>
      <c r="H96" s="480"/>
      <c r="I96" s="480"/>
      <c r="J96" s="480"/>
      <c r="K96" s="480"/>
      <c r="L96" s="265" t="s">
        <v>364</v>
      </c>
      <c r="M96" s="167">
        <v>6</v>
      </c>
    </row>
    <row r="97" spans="1:13" ht="76.5" customHeight="1">
      <c r="A97" s="479" t="s">
        <v>268</v>
      </c>
      <c r="B97" s="485" t="s">
        <v>325</v>
      </c>
      <c r="C97" s="479" t="s">
        <v>460</v>
      </c>
      <c r="D97" s="492" t="s">
        <v>427</v>
      </c>
      <c r="E97" s="481">
        <v>44562</v>
      </c>
      <c r="F97" s="499">
        <v>44926</v>
      </c>
      <c r="G97" s="496">
        <v>272.10000000000002</v>
      </c>
      <c r="H97" s="477" t="s">
        <v>270</v>
      </c>
      <c r="I97" s="477" t="s">
        <v>270</v>
      </c>
      <c r="J97" s="477" t="s">
        <v>270</v>
      </c>
      <c r="K97" s="477" t="s">
        <v>270</v>
      </c>
      <c r="L97" s="261" t="s">
        <v>359</v>
      </c>
      <c r="M97" s="167">
        <v>100</v>
      </c>
    </row>
    <row r="98" spans="1:13" ht="63.75" customHeight="1">
      <c r="A98" s="480"/>
      <c r="B98" s="486"/>
      <c r="C98" s="480"/>
      <c r="D98" s="493"/>
      <c r="E98" s="482"/>
      <c r="F98" s="501"/>
      <c r="G98" s="497"/>
      <c r="H98" s="478"/>
      <c r="I98" s="478"/>
      <c r="J98" s="478"/>
      <c r="K98" s="478"/>
      <c r="L98" s="261" t="s">
        <v>364</v>
      </c>
      <c r="M98" s="167">
        <v>6</v>
      </c>
    </row>
    <row r="99" spans="1:13" ht="75.75" customHeight="1">
      <c r="A99" s="261"/>
      <c r="B99" s="316" t="s">
        <v>518</v>
      </c>
      <c r="C99" s="261" t="s">
        <v>452</v>
      </c>
      <c r="D99" s="261" t="s">
        <v>251</v>
      </c>
      <c r="E99" s="261" t="s">
        <v>251</v>
      </c>
      <c r="F99" s="129">
        <v>44926</v>
      </c>
      <c r="G99" s="261" t="s">
        <v>251</v>
      </c>
      <c r="H99" s="262" t="s">
        <v>270</v>
      </c>
      <c r="I99" s="262" t="s">
        <v>270</v>
      </c>
      <c r="J99" s="262" t="s">
        <v>270</v>
      </c>
      <c r="K99" s="262" t="s">
        <v>270</v>
      </c>
      <c r="L99" s="261" t="s">
        <v>251</v>
      </c>
      <c r="M99" s="261" t="s">
        <v>251</v>
      </c>
    </row>
    <row r="100" spans="1:13" ht="94.5" customHeight="1">
      <c r="A100" s="261"/>
      <c r="B100" s="316" t="s">
        <v>519</v>
      </c>
      <c r="C100" s="261" t="s">
        <v>417</v>
      </c>
      <c r="D100" s="261" t="s">
        <v>251</v>
      </c>
      <c r="E100" s="261" t="s">
        <v>251</v>
      </c>
      <c r="F100" s="129">
        <v>44926</v>
      </c>
      <c r="G100" s="261" t="s">
        <v>251</v>
      </c>
      <c r="H100" s="262" t="s">
        <v>270</v>
      </c>
      <c r="I100" s="262" t="s">
        <v>270</v>
      </c>
      <c r="J100" s="262" t="s">
        <v>270</v>
      </c>
      <c r="K100" s="262" t="s">
        <v>270</v>
      </c>
      <c r="L100" s="261" t="s">
        <v>251</v>
      </c>
      <c r="M100" s="261" t="s">
        <v>251</v>
      </c>
    </row>
    <row r="101" spans="1:13" ht="105.75" hidden="1" customHeight="1">
      <c r="A101" s="479" t="s">
        <v>269</v>
      </c>
      <c r="B101" s="485" t="s">
        <v>326</v>
      </c>
      <c r="C101" s="479"/>
      <c r="D101" s="487"/>
      <c r="E101" s="481">
        <v>44927</v>
      </c>
      <c r="F101" s="481">
        <v>45291</v>
      </c>
      <c r="G101" s="483" t="e">
        <f>SUM(#REF!)</f>
        <v>#REF!</v>
      </c>
      <c r="H101" s="479"/>
      <c r="I101" s="479"/>
      <c r="J101" s="479"/>
      <c r="K101" s="479"/>
      <c r="L101" s="265" t="s">
        <v>359</v>
      </c>
      <c r="M101" s="167">
        <v>100</v>
      </c>
    </row>
    <row r="102" spans="1:13" ht="56.25" hidden="1" customHeight="1">
      <c r="A102" s="480"/>
      <c r="B102" s="486"/>
      <c r="C102" s="480"/>
      <c r="D102" s="488"/>
      <c r="E102" s="482"/>
      <c r="F102" s="482"/>
      <c r="G102" s="484"/>
      <c r="H102" s="480"/>
      <c r="I102" s="480"/>
      <c r="J102" s="480"/>
      <c r="K102" s="480"/>
      <c r="L102" s="265" t="s">
        <v>364</v>
      </c>
      <c r="M102" s="167">
        <v>6</v>
      </c>
    </row>
    <row r="103" spans="1:13" ht="69.75" customHeight="1">
      <c r="A103" s="479" t="s">
        <v>342</v>
      </c>
      <c r="B103" s="485" t="s">
        <v>327</v>
      </c>
      <c r="C103" s="479" t="s">
        <v>417</v>
      </c>
      <c r="D103" s="477" t="s">
        <v>466</v>
      </c>
      <c r="E103" s="481">
        <v>44562</v>
      </c>
      <c r="F103" s="481">
        <v>44926</v>
      </c>
      <c r="G103" s="483">
        <v>58.1</v>
      </c>
      <c r="H103" s="479"/>
      <c r="I103" s="479" t="s">
        <v>270</v>
      </c>
      <c r="J103" s="479"/>
      <c r="K103" s="479"/>
      <c r="L103" s="261" t="s">
        <v>359</v>
      </c>
      <c r="M103" s="167">
        <v>100</v>
      </c>
    </row>
    <row r="104" spans="1:13" ht="56.25" customHeight="1">
      <c r="A104" s="480"/>
      <c r="B104" s="486"/>
      <c r="C104" s="480"/>
      <c r="D104" s="478"/>
      <c r="E104" s="482"/>
      <c r="F104" s="482"/>
      <c r="G104" s="484"/>
      <c r="H104" s="480"/>
      <c r="I104" s="480"/>
      <c r="J104" s="480"/>
      <c r="K104" s="480"/>
      <c r="L104" s="261" t="s">
        <v>362</v>
      </c>
      <c r="M104" s="167">
        <v>20</v>
      </c>
    </row>
    <row r="105" spans="1:13" ht="93" customHeight="1">
      <c r="A105" s="285"/>
      <c r="B105" s="272" t="s">
        <v>467</v>
      </c>
      <c r="C105" s="283" t="s">
        <v>417</v>
      </c>
      <c r="D105" s="283" t="s">
        <v>251</v>
      </c>
      <c r="E105" s="283" t="s">
        <v>251</v>
      </c>
      <c r="F105" s="289">
        <v>44926</v>
      </c>
      <c r="G105" s="283" t="s">
        <v>251</v>
      </c>
      <c r="H105" s="285"/>
      <c r="I105" s="287" t="s">
        <v>270</v>
      </c>
      <c r="J105" s="285"/>
      <c r="K105" s="285"/>
      <c r="L105" s="283" t="s">
        <v>251</v>
      </c>
      <c r="M105" s="283" t="s">
        <v>251</v>
      </c>
    </row>
    <row r="106" spans="1:13" ht="71.25" customHeight="1">
      <c r="A106" s="479" t="s">
        <v>343</v>
      </c>
      <c r="B106" s="485" t="s">
        <v>349</v>
      </c>
      <c r="C106" s="479" t="s">
        <v>452</v>
      </c>
      <c r="D106" s="477" t="s">
        <v>465</v>
      </c>
      <c r="E106" s="481">
        <v>44562</v>
      </c>
      <c r="F106" s="481">
        <v>44926</v>
      </c>
      <c r="G106" s="483">
        <v>17.2</v>
      </c>
      <c r="H106" s="479"/>
      <c r="I106" s="479"/>
      <c r="J106" s="479"/>
      <c r="K106" s="479" t="s">
        <v>270</v>
      </c>
      <c r="L106" s="261" t="s">
        <v>359</v>
      </c>
      <c r="M106" s="167">
        <v>100</v>
      </c>
    </row>
    <row r="107" spans="1:13" ht="52.5" customHeight="1">
      <c r="A107" s="480"/>
      <c r="B107" s="486"/>
      <c r="C107" s="480"/>
      <c r="D107" s="478"/>
      <c r="E107" s="482"/>
      <c r="F107" s="482"/>
      <c r="G107" s="484"/>
      <c r="H107" s="480"/>
      <c r="I107" s="480"/>
      <c r="J107" s="480"/>
      <c r="K107" s="480"/>
      <c r="L107" s="261" t="s">
        <v>362</v>
      </c>
      <c r="M107" s="167">
        <v>20</v>
      </c>
    </row>
    <row r="108" spans="1:13" ht="75.75" customHeight="1">
      <c r="A108" s="286"/>
      <c r="B108" s="272" t="s">
        <v>468</v>
      </c>
      <c r="C108" s="283" t="s">
        <v>452</v>
      </c>
      <c r="D108" s="283" t="s">
        <v>251</v>
      </c>
      <c r="E108" s="283" t="s">
        <v>251</v>
      </c>
      <c r="F108" s="289">
        <v>44926</v>
      </c>
      <c r="G108" s="283" t="s">
        <v>251</v>
      </c>
      <c r="H108" s="287"/>
      <c r="I108" s="287"/>
      <c r="J108" s="287"/>
      <c r="K108" s="287" t="s">
        <v>270</v>
      </c>
      <c r="L108" s="283" t="s">
        <v>251</v>
      </c>
      <c r="M108" s="283" t="s">
        <v>251</v>
      </c>
    </row>
    <row r="109" spans="1:13" ht="105" customHeight="1">
      <c r="A109" s="261" t="s">
        <v>344</v>
      </c>
      <c r="B109" s="126" t="s">
        <v>350</v>
      </c>
      <c r="C109" s="261" t="s">
        <v>452</v>
      </c>
      <c r="D109" s="167" t="s">
        <v>461</v>
      </c>
      <c r="E109" s="129">
        <v>44562</v>
      </c>
      <c r="F109" s="129">
        <v>44926</v>
      </c>
      <c r="G109" s="130">
        <v>0</v>
      </c>
      <c r="H109" s="287" t="s">
        <v>270</v>
      </c>
      <c r="I109" s="287" t="s">
        <v>270</v>
      </c>
      <c r="J109" s="287" t="s">
        <v>270</v>
      </c>
      <c r="K109" s="262" t="s">
        <v>270</v>
      </c>
      <c r="L109" s="261" t="s">
        <v>345</v>
      </c>
      <c r="M109" s="167">
        <v>100</v>
      </c>
    </row>
    <row r="110" spans="1:13" ht="87.75" customHeight="1">
      <c r="A110" s="261"/>
      <c r="B110" s="280" t="s">
        <v>462</v>
      </c>
      <c r="C110" s="261" t="s">
        <v>452</v>
      </c>
      <c r="D110" s="261" t="s">
        <v>251</v>
      </c>
      <c r="E110" s="261" t="s">
        <v>251</v>
      </c>
      <c r="F110" s="129">
        <v>44926</v>
      </c>
      <c r="G110" s="261" t="s">
        <v>251</v>
      </c>
      <c r="H110" s="287" t="s">
        <v>270</v>
      </c>
      <c r="I110" s="287" t="s">
        <v>270</v>
      </c>
      <c r="J110" s="287" t="s">
        <v>270</v>
      </c>
      <c r="K110" s="262" t="s">
        <v>270</v>
      </c>
      <c r="L110" s="261" t="s">
        <v>251</v>
      </c>
      <c r="M110" s="261" t="s">
        <v>251</v>
      </c>
    </row>
    <row r="111" spans="1:13" ht="18" customHeight="1">
      <c r="A111" s="261"/>
      <c r="B111" s="126" t="s">
        <v>254</v>
      </c>
      <c r="C111" s="261" t="s">
        <v>251</v>
      </c>
      <c r="D111" s="261" t="s">
        <v>251</v>
      </c>
      <c r="E111" s="261" t="s">
        <v>251</v>
      </c>
      <c r="F111" s="261" t="s">
        <v>251</v>
      </c>
      <c r="G111" s="188">
        <f>G97+G103+G106</f>
        <v>347.40000000000003</v>
      </c>
      <c r="H111" s="261" t="s">
        <v>251</v>
      </c>
      <c r="I111" s="261" t="s">
        <v>251</v>
      </c>
      <c r="J111" s="261" t="s">
        <v>251</v>
      </c>
      <c r="K111" s="261" t="s">
        <v>251</v>
      </c>
      <c r="L111" s="261" t="s">
        <v>251</v>
      </c>
      <c r="M111" s="261" t="s">
        <v>251</v>
      </c>
    </row>
    <row r="112" spans="1:13" ht="19.5" customHeight="1">
      <c r="A112" s="261"/>
      <c r="B112" s="126" t="s">
        <v>255</v>
      </c>
      <c r="C112" s="261" t="s">
        <v>251</v>
      </c>
      <c r="D112" s="261" t="s">
        <v>251</v>
      </c>
      <c r="E112" s="261" t="s">
        <v>251</v>
      </c>
      <c r="F112" s="261" t="s">
        <v>251</v>
      </c>
      <c r="G112" s="191">
        <f>G111+G87</f>
        <v>14626</v>
      </c>
      <c r="H112" s="261" t="s">
        <v>251</v>
      </c>
      <c r="I112" s="261" t="s">
        <v>251</v>
      </c>
      <c r="J112" s="261" t="s">
        <v>251</v>
      </c>
      <c r="K112" s="261" t="s">
        <v>251</v>
      </c>
      <c r="L112" s="261" t="s">
        <v>251</v>
      </c>
      <c r="M112" s="261" t="s">
        <v>251</v>
      </c>
    </row>
    <row r="113" spans="1:9" ht="21.75" customHeight="1"/>
    <row r="114" spans="1:9" ht="0.75" hidden="1" customHeight="1">
      <c r="A114" s="192"/>
      <c r="B114" s="278" t="s">
        <v>271</v>
      </c>
      <c r="C114" s="195"/>
      <c r="D114" s="195"/>
      <c r="E114" s="196"/>
      <c r="F114" s="196"/>
      <c r="G114" s="196"/>
      <c r="H114" s="197"/>
      <c r="I114" s="197"/>
    </row>
    <row r="115" spans="1:9" ht="32.25" hidden="1" customHeight="1">
      <c r="A115" s="192"/>
      <c r="B115" s="521" t="s">
        <v>273</v>
      </c>
      <c r="C115" s="521"/>
      <c r="D115" s="196"/>
      <c r="E115" s="196"/>
      <c r="F115" s="197"/>
      <c r="G115" s="196" t="s">
        <v>429</v>
      </c>
      <c r="H115" s="197"/>
      <c r="I115" s="197"/>
    </row>
    <row r="116" spans="1:9" ht="25.5" hidden="1" customHeight="1">
      <c r="A116" s="192"/>
      <c r="B116" s="278" t="s">
        <v>413</v>
      </c>
      <c r="C116" s="199"/>
      <c r="D116" s="200"/>
      <c r="E116" s="196"/>
      <c r="F116" s="197"/>
      <c r="G116" s="197"/>
      <c r="H116" s="197"/>
      <c r="I116" s="197"/>
    </row>
    <row r="117" spans="1:9" ht="36" hidden="1" customHeight="1">
      <c r="A117" s="192"/>
      <c r="B117" s="324" t="s">
        <v>276</v>
      </c>
      <c r="C117" s="324"/>
      <c r="D117" s="196"/>
      <c r="E117" s="196"/>
      <c r="F117" s="201"/>
      <c r="G117" s="196" t="s">
        <v>430</v>
      </c>
      <c r="H117" s="197"/>
      <c r="I117" s="197"/>
    </row>
    <row r="118" spans="1:9" ht="23.25" hidden="1">
      <c r="A118" s="192"/>
      <c r="B118" s="521" t="s">
        <v>413</v>
      </c>
      <c r="C118" s="521"/>
      <c r="D118" s="196"/>
      <c r="E118" s="196"/>
      <c r="F118" s="201"/>
      <c r="G118" s="196"/>
      <c r="H118" s="197"/>
      <c r="I118" s="197"/>
    </row>
    <row r="119" spans="1:9" ht="33" hidden="1" customHeight="1">
      <c r="A119" s="192"/>
      <c r="B119" s="324" t="s">
        <v>274</v>
      </c>
      <c r="C119" s="324"/>
      <c r="D119" s="196"/>
      <c r="E119" s="196"/>
      <c r="F119" s="201"/>
      <c r="G119" s="196" t="s">
        <v>431</v>
      </c>
      <c r="H119" s="197"/>
      <c r="I119" s="197"/>
    </row>
    <row r="120" spans="1:9" ht="23.25" hidden="1">
      <c r="A120" s="192"/>
      <c r="B120" s="521" t="s">
        <v>413</v>
      </c>
      <c r="C120" s="521"/>
      <c r="D120" s="196"/>
      <c r="E120" s="196"/>
      <c r="F120" s="201"/>
      <c r="G120" s="196"/>
      <c r="H120" s="197"/>
      <c r="I120" s="197"/>
    </row>
    <row r="121" spans="1:9" ht="36.75" hidden="1" customHeight="1">
      <c r="A121" s="192"/>
      <c r="B121" s="324" t="s">
        <v>277</v>
      </c>
      <c r="C121" s="324"/>
      <c r="D121" s="324"/>
      <c r="E121" s="196"/>
      <c r="F121" s="201"/>
      <c r="G121" s="196" t="s">
        <v>432</v>
      </c>
      <c r="H121" s="197"/>
      <c r="I121" s="197"/>
    </row>
    <row r="122" spans="1:9" ht="32.25" hidden="1" customHeight="1">
      <c r="A122" s="192"/>
      <c r="B122" s="521" t="s">
        <v>413</v>
      </c>
      <c r="C122" s="521"/>
      <c r="D122" s="196"/>
      <c r="E122" s="196"/>
      <c r="F122" s="201"/>
      <c r="G122" s="196"/>
      <c r="H122" s="197"/>
      <c r="I122" s="197"/>
    </row>
    <row r="123" spans="1:9" ht="25.5" hidden="1" customHeight="1">
      <c r="A123" s="192"/>
      <c r="B123" s="523" t="s">
        <v>428</v>
      </c>
      <c r="C123" s="523"/>
      <c r="D123" s="196"/>
      <c r="E123" s="196"/>
      <c r="F123" s="201"/>
      <c r="G123" s="196" t="s">
        <v>433</v>
      </c>
      <c r="H123" s="197"/>
      <c r="I123" s="197"/>
    </row>
    <row r="124" spans="1:9" ht="24" hidden="1" customHeight="1">
      <c r="A124" s="192"/>
      <c r="B124" s="521" t="s">
        <v>413</v>
      </c>
      <c r="C124" s="521"/>
      <c r="D124" s="196"/>
      <c r="E124" s="196"/>
      <c r="F124" s="201"/>
      <c r="G124" s="196"/>
      <c r="H124" s="197"/>
      <c r="I124" s="197"/>
    </row>
    <row r="125" spans="1:9" ht="54.75" hidden="1" customHeight="1">
      <c r="A125" s="192"/>
      <c r="B125" s="324" t="s">
        <v>272</v>
      </c>
      <c r="C125" s="324"/>
      <c r="D125" s="196"/>
      <c r="E125" s="196"/>
      <c r="F125" s="201"/>
      <c r="G125" s="196" t="s">
        <v>441</v>
      </c>
      <c r="H125" s="197"/>
      <c r="I125" s="197"/>
    </row>
    <row r="126" spans="1:9" ht="27" hidden="1" customHeight="1">
      <c r="A126" s="192"/>
      <c r="B126" s="521" t="s">
        <v>413</v>
      </c>
      <c r="C126" s="521"/>
      <c r="D126" s="196"/>
      <c r="E126" s="196"/>
      <c r="F126" s="202"/>
      <c r="G126" s="198"/>
      <c r="H126" s="197"/>
      <c r="I126" s="197"/>
    </row>
    <row r="127" spans="1:9" ht="36.75" hidden="1" customHeight="1">
      <c r="A127" s="192"/>
      <c r="B127" s="522" t="s">
        <v>337</v>
      </c>
      <c r="C127" s="522"/>
      <c r="D127" s="196"/>
      <c r="E127" s="196"/>
      <c r="F127" s="197"/>
      <c r="G127" s="196" t="s">
        <v>434</v>
      </c>
      <c r="H127" s="197"/>
      <c r="I127" s="197"/>
    </row>
    <row r="128" spans="1:9" ht="28.5" hidden="1" customHeight="1">
      <c r="A128" s="192"/>
      <c r="B128" s="521" t="s">
        <v>413</v>
      </c>
      <c r="C128" s="521"/>
      <c r="D128" s="196"/>
      <c r="E128" s="196"/>
      <c r="F128" s="197"/>
      <c r="G128" s="196"/>
      <c r="H128" s="197"/>
      <c r="I128" s="197"/>
    </row>
    <row r="129" spans="1:9" ht="40.5" hidden="1" customHeight="1">
      <c r="A129" s="192"/>
      <c r="B129" s="324" t="s">
        <v>338</v>
      </c>
      <c r="C129" s="324"/>
      <c r="D129" s="196"/>
      <c r="E129" s="196"/>
      <c r="F129" s="197"/>
      <c r="G129" s="196" t="s">
        <v>435</v>
      </c>
      <c r="H129" s="197"/>
      <c r="I129" s="197"/>
    </row>
    <row r="130" spans="1:9" ht="23.25" hidden="1">
      <c r="A130" s="192"/>
      <c r="B130" s="521" t="s">
        <v>413</v>
      </c>
      <c r="C130" s="521"/>
      <c r="D130" s="196"/>
      <c r="E130" s="196"/>
      <c r="F130" s="197"/>
      <c r="G130" s="196"/>
      <c r="H130" s="197"/>
      <c r="I130" s="197"/>
    </row>
    <row r="131" spans="1:9" ht="35.25" hidden="1" customHeight="1">
      <c r="A131" s="192"/>
      <c r="B131" s="324" t="s">
        <v>339</v>
      </c>
      <c r="C131" s="324"/>
      <c r="D131" s="196"/>
      <c r="E131" s="196"/>
      <c r="F131" s="197"/>
      <c r="G131" s="196" t="s">
        <v>436</v>
      </c>
      <c r="H131" s="197"/>
      <c r="I131" s="197"/>
    </row>
    <row r="132" spans="1:9" ht="25.5" hidden="1" customHeight="1">
      <c r="A132" s="192"/>
      <c r="B132" s="521" t="s">
        <v>413</v>
      </c>
      <c r="C132" s="521"/>
      <c r="D132" s="196"/>
      <c r="E132" s="196"/>
      <c r="F132" s="197"/>
      <c r="G132" s="196"/>
      <c r="H132" s="197"/>
      <c r="I132" s="197"/>
    </row>
    <row r="133" spans="1:9" ht="34.5" hidden="1" customHeight="1">
      <c r="A133" s="192"/>
      <c r="B133" s="324" t="s">
        <v>340</v>
      </c>
      <c r="C133" s="324"/>
      <c r="D133" s="196"/>
      <c r="E133" s="196"/>
      <c r="F133" s="197"/>
      <c r="G133" s="196" t="s">
        <v>437</v>
      </c>
      <c r="H133" s="197"/>
      <c r="I133" s="197"/>
    </row>
    <row r="134" spans="1:9" ht="21" hidden="1" customHeight="1">
      <c r="A134" s="192"/>
      <c r="B134" s="521" t="s">
        <v>413</v>
      </c>
      <c r="C134" s="521"/>
      <c r="D134" s="196"/>
      <c r="E134" s="196"/>
      <c r="F134" s="197"/>
      <c r="G134" s="196"/>
      <c r="H134" s="197"/>
      <c r="I134" s="197"/>
    </row>
    <row r="135" spans="1:9" ht="30" hidden="1" customHeight="1">
      <c r="A135" s="192"/>
      <c r="B135" s="324" t="s">
        <v>341</v>
      </c>
      <c r="C135" s="324"/>
      <c r="D135" s="196"/>
      <c r="E135" s="196"/>
      <c r="F135" s="197"/>
      <c r="G135" s="196" t="s">
        <v>438</v>
      </c>
      <c r="H135" s="197"/>
      <c r="I135" s="197"/>
    </row>
    <row r="136" spans="1:9" ht="23.25" hidden="1">
      <c r="A136" s="192"/>
      <c r="B136" s="521" t="s">
        <v>413</v>
      </c>
      <c r="C136" s="521"/>
      <c r="D136" s="196"/>
      <c r="E136" s="196"/>
      <c r="F136" s="197"/>
      <c r="G136" s="196"/>
      <c r="H136" s="197"/>
      <c r="I136" s="197"/>
    </row>
    <row r="137" spans="1:9" ht="20.25" hidden="1">
      <c r="A137" s="192"/>
      <c r="B137" s="279"/>
      <c r="C137" s="193"/>
      <c r="D137" s="193"/>
      <c r="E137" s="193"/>
      <c r="F137" s="193"/>
      <c r="G137" s="193"/>
    </row>
    <row r="138" spans="1:9" ht="23.25" hidden="1">
      <c r="A138" s="70"/>
      <c r="B138" s="324" t="s">
        <v>439</v>
      </c>
      <c r="C138" s="324"/>
      <c r="D138" s="6"/>
      <c r="E138" s="6"/>
      <c r="F138" s="6"/>
      <c r="G138" s="196" t="s">
        <v>440</v>
      </c>
    </row>
    <row r="139" spans="1:9" ht="23.25" hidden="1">
      <c r="A139" s="70"/>
      <c r="B139" s="521" t="s">
        <v>413</v>
      </c>
      <c r="C139" s="521"/>
      <c r="D139" s="6"/>
      <c r="E139" s="6"/>
      <c r="F139" s="6"/>
    </row>
    <row r="140" spans="1:9" hidden="1">
      <c r="A140" s="70"/>
      <c r="B140" s="64"/>
      <c r="C140" s="6"/>
      <c r="D140" s="6"/>
      <c r="E140" s="6"/>
      <c r="F140" s="6"/>
    </row>
  </sheetData>
  <autoFilter ref="A8:K112">
    <filterColumn colId="6" showButton="0"/>
    <filterColumn colId="7" showButton="0"/>
    <filterColumn colId="8" showButton="0"/>
    <filterColumn colId="9" showButton="0"/>
  </autoFilter>
  <mergeCells count="197">
    <mergeCell ref="A13:M13"/>
    <mergeCell ref="B14:M14"/>
    <mergeCell ref="A18:A20"/>
    <mergeCell ref="B18:B20"/>
    <mergeCell ref="C18:C20"/>
    <mergeCell ref="D18:D20"/>
    <mergeCell ref="E18:E20"/>
    <mergeCell ref="F18:F20"/>
    <mergeCell ref="G18:G20"/>
    <mergeCell ref="H18:H20"/>
    <mergeCell ref="I18:I20"/>
    <mergeCell ref="J18:J20"/>
    <mergeCell ref="K18:K20"/>
    <mergeCell ref="B138:C138"/>
    <mergeCell ref="B139:C139"/>
    <mergeCell ref="G8:G10"/>
    <mergeCell ref="G106:G107"/>
    <mergeCell ref="A12:M12"/>
    <mergeCell ref="B15:M15"/>
    <mergeCell ref="A88:M88"/>
    <mergeCell ref="B91:M91"/>
    <mergeCell ref="A81:A82"/>
    <mergeCell ref="B81:B82"/>
    <mergeCell ref="C81:C82"/>
    <mergeCell ref="D81:D82"/>
    <mergeCell ref="E81:E82"/>
    <mergeCell ref="F81:F82"/>
    <mergeCell ref="G66:G67"/>
    <mergeCell ref="H66:H67"/>
    <mergeCell ref="I66:I67"/>
    <mergeCell ref="J66:J67"/>
    <mergeCell ref="K66:K67"/>
    <mergeCell ref="E84:E85"/>
    <mergeCell ref="F84:F85"/>
    <mergeCell ref="E66:E67"/>
    <mergeCell ref="B115:C115"/>
    <mergeCell ref="C84:C85"/>
    <mergeCell ref="A5:M5"/>
    <mergeCell ref="A6:M6"/>
    <mergeCell ref="L8:M9"/>
    <mergeCell ref="A8:A10"/>
    <mergeCell ref="B8:B10"/>
    <mergeCell ref="C8:C10"/>
    <mergeCell ref="D8:D10"/>
    <mergeCell ref="E8:E10"/>
    <mergeCell ref="F8:F10"/>
    <mergeCell ref="H8:K9"/>
    <mergeCell ref="I81:I82"/>
    <mergeCell ref="G84:G85"/>
    <mergeCell ref="J78:J79"/>
    <mergeCell ref="F78:F79"/>
    <mergeCell ref="G78:G79"/>
    <mergeCell ref="K75:K76"/>
    <mergeCell ref="J103:J104"/>
    <mergeCell ref="K95:K96"/>
    <mergeCell ref="I97:I98"/>
    <mergeCell ref="K97:K98"/>
    <mergeCell ref="K103:K104"/>
    <mergeCell ref="I101:I102"/>
    <mergeCell ref="J101:J102"/>
    <mergeCell ref="K101:K102"/>
    <mergeCell ref="B90:M90"/>
    <mergeCell ref="D84:D85"/>
    <mergeCell ref="J84:J85"/>
    <mergeCell ref="K84:K85"/>
    <mergeCell ref="J81:J82"/>
    <mergeCell ref="H84:H85"/>
    <mergeCell ref="I78:I79"/>
    <mergeCell ref="I92:I93"/>
    <mergeCell ref="F101:F102"/>
    <mergeCell ref="G101:G102"/>
    <mergeCell ref="B126:C126"/>
    <mergeCell ref="B119:C119"/>
    <mergeCell ref="B120:C120"/>
    <mergeCell ref="B122:C122"/>
    <mergeCell ref="B123:C123"/>
    <mergeCell ref="B124:C124"/>
    <mergeCell ref="B125:C125"/>
    <mergeCell ref="B121:D121"/>
    <mergeCell ref="H78:H79"/>
    <mergeCell ref="C97:C98"/>
    <mergeCell ref="D97:D98"/>
    <mergeCell ref="E97:E98"/>
    <mergeCell ref="F97:F98"/>
    <mergeCell ref="G97:G98"/>
    <mergeCell ref="H97:H98"/>
    <mergeCell ref="F95:F96"/>
    <mergeCell ref="G95:G96"/>
    <mergeCell ref="H101:H102"/>
    <mergeCell ref="B106:B107"/>
    <mergeCell ref="B117:C117"/>
    <mergeCell ref="B118:C118"/>
    <mergeCell ref="G81:G82"/>
    <mergeCell ref="H92:H93"/>
    <mergeCell ref="H81:H82"/>
    <mergeCell ref="B136:C136"/>
    <mergeCell ref="B129:C129"/>
    <mergeCell ref="B131:C131"/>
    <mergeCell ref="B133:C133"/>
    <mergeCell ref="B135:C135"/>
    <mergeCell ref="B127:C127"/>
    <mergeCell ref="B128:C128"/>
    <mergeCell ref="B130:C130"/>
    <mergeCell ref="B132:C132"/>
    <mergeCell ref="B134:C134"/>
    <mergeCell ref="A97:A98"/>
    <mergeCell ref="B97:B98"/>
    <mergeCell ref="A92:A93"/>
    <mergeCell ref="B92:B93"/>
    <mergeCell ref="C92:C93"/>
    <mergeCell ref="D92:D93"/>
    <mergeCell ref="E92:E93"/>
    <mergeCell ref="F92:F93"/>
    <mergeCell ref="G92:G93"/>
    <mergeCell ref="A66:A67"/>
    <mergeCell ref="B66:B67"/>
    <mergeCell ref="C66:C67"/>
    <mergeCell ref="D66:D67"/>
    <mergeCell ref="B78:B79"/>
    <mergeCell ref="E78:E79"/>
    <mergeCell ref="A72:A73"/>
    <mergeCell ref="E72:E73"/>
    <mergeCell ref="F72:F73"/>
    <mergeCell ref="A75:A76"/>
    <mergeCell ref="B75:B76"/>
    <mergeCell ref="C75:C76"/>
    <mergeCell ref="D75:D76"/>
    <mergeCell ref="E75:E76"/>
    <mergeCell ref="A69:M69"/>
    <mergeCell ref="B72:B73"/>
    <mergeCell ref="C72:C73"/>
    <mergeCell ref="D72:D73"/>
    <mergeCell ref="G72:G73"/>
    <mergeCell ref="H72:H73"/>
    <mergeCell ref="I72:I73"/>
    <mergeCell ref="J72:J73"/>
    <mergeCell ref="F66:F67"/>
    <mergeCell ref="K72:K73"/>
    <mergeCell ref="H58:H60"/>
    <mergeCell ref="I58:I60"/>
    <mergeCell ref="J58:J60"/>
    <mergeCell ref="K58:K60"/>
    <mergeCell ref="F58:F60"/>
    <mergeCell ref="G58:G60"/>
    <mergeCell ref="A58:A60"/>
    <mergeCell ref="B58:B60"/>
    <mergeCell ref="C58:C60"/>
    <mergeCell ref="D58:D60"/>
    <mergeCell ref="E58:E60"/>
    <mergeCell ref="J92:J93"/>
    <mergeCell ref="K92:K93"/>
    <mergeCell ref="A89:M89"/>
    <mergeCell ref="K78:K79"/>
    <mergeCell ref="K81:K82"/>
    <mergeCell ref="H75:H76"/>
    <mergeCell ref="I75:I76"/>
    <mergeCell ref="J75:J76"/>
    <mergeCell ref="A95:A96"/>
    <mergeCell ref="B95:B96"/>
    <mergeCell ref="C95:C96"/>
    <mergeCell ref="D95:D96"/>
    <mergeCell ref="E95:E96"/>
    <mergeCell ref="H95:H96"/>
    <mergeCell ref="I95:I96"/>
    <mergeCell ref="J95:J96"/>
    <mergeCell ref="A78:A79"/>
    <mergeCell ref="C78:C79"/>
    <mergeCell ref="D78:D79"/>
    <mergeCell ref="F75:F76"/>
    <mergeCell ref="G75:G76"/>
    <mergeCell ref="A84:A85"/>
    <mergeCell ref="B84:B85"/>
    <mergeCell ref="I84:I85"/>
    <mergeCell ref="J97:J98"/>
    <mergeCell ref="A106:A107"/>
    <mergeCell ref="F106:F107"/>
    <mergeCell ref="H106:H107"/>
    <mergeCell ref="I106:I107"/>
    <mergeCell ref="J106:J107"/>
    <mergeCell ref="K106:K107"/>
    <mergeCell ref="F103:F104"/>
    <mergeCell ref="G103:G104"/>
    <mergeCell ref="E106:E107"/>
    <mergeCell ref="D106:D107"/>
    <mergeCell ref="C106:C107"/>
    <mergeCell ref="A103:A104"/>
    <mergeCell ref="B103:B104"/>
    <mergeCell ref="C103:C104"/>
    <mergeCell ref="D103:D104"/>
    <mergeCell ref="E103:E104"/>
    <mergeCell ref="H103:H104"/>
    <mergeCell ref="I103:I104"/>
    <mergeCell ref="A101:A102"/>
    <mergeCell ref="B101:B102"/>
    <mergeCell ref="C101:C102"/>
    <mergeCell ref="D101:D102"/>
    <mergeCell ref="E101:E102"/>
  </mergeCells>
  <printOptions horizontalCentered="1" verticalCentered="1"/>
  <pageMargins left="0" right="0" top="0" bottom="0" header="0" footer="0"/>
  <pageSetup paperSize="9" scale="35" fitToHeight="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I43"/>
  <sheetViews>
    <sheetView topLeftCell="A7" zoomScale="80" zoomScaleNormal="80" workbookViewId="0">
      <selection activeCell="A27" sqref="A27:I38"/>
    </sheetView>
  </sheetViews>
  <sheetFormatPr defaultColWidth="8.85546875" defaultRowHeight="15.75"/>
  <cols>
    <col min="1" max="1" width="42.5703125" style="10" customWidth="1"/>
    <col min="2" max="2" width="18.5703125" style="10" customWidth="1"/>
    <col min="3" max="3" width="11.28515625" style="10" customWidth="1"/>
    <col min="4" max="4" width="11.5703125" style="24" customWidth="1"/>
    <col min="5" max="6" width="11.28515625" style="24" customWidth="1"/>
    <col min="7" max="7" width="11.140625" style="24" customWidth="1"/>
    <col min="8" max="8" width="10.5703125" style="24" customWidth="1"/>
    <col min="9" max="9" width="11" style="9" customWidth="1"/>
    <col min="10" max="10" width="8.85546875" style="9"/>
    <col min="11" max="11" width="11.5703125" style="9" bestFit="1" customWidth="1"/>
    <col min="12" max="12" width="26.85546875" style="9" customWidth="1"/>
    <col min="13" max="16384" width="8.85546875" style="9"/>
  </cols>
  <sheetData>
    <row r="1" spans="1:9">
      <c r="A1" s="350" t="s">
        <v>183</v>
      </c>
      <c r="B1" s="351"/>
      <c r="C1" s="351"/>
      <c r="D1" s="351"/>
      <c r="E1" s="351"/>
      <c r="F1" s="351"/>
      <c r="G1" s="351"/>
      <c r="H1" s="351"/>
      <c r="I1" s="79"/>
    </row>
    <row r="2" spans="1:9">
      <c r="A2" s="350" t="s">
        <v>182</v>
      </c>
      <c r="B2" s="350"/>
      <c r="C2" s="350"/>
      <c r="D2" s="350"/>
      <c r="E2" s="350"/>
      <c r="F2" s="350"/>
      <c r="G2" s="350"/>
      <c r="H2" s="350"/>
      <c r="I2" s="350"/>
    </row>
    <row r="3" spans="1:9" customFormat="1">
      <c r="A3" s="350" t="s">
        <v>208</v>
      </c>
      <c r="B3" s="350"/>
      <c r="C3" s="350"/>
      <c r="D3" s="350"/>
      <c r="E3" s="350"/>
      <c r="F3" s="350"/>
      <c r="G3" s="350"/>
      <c r="H3" s="350"/>
      <c r="I3" s="350"/>
    </row>
    <row r="4" spans="1:9">
      <c r="A4" s="77"/>
      <c r="B4" s="78"/>
      <c r="C4" s="78"/>
      <c r="D4" s="78"/>
      <c r="E4" s="78"/>
      <c r="F4" s="78"/>
      <c r="G4" s="78"/>
      <c r="H4" s="78"/>
    </row>
    <row r="5" spans="1:9" ht="31.5" customHeight="1">
      <c r="A5" s="151" t="s">
        <v>17</v>
      </c>
      <c r="B5" s="340" t="s">
        <v>307</v>
      </c>
      <c r="C5" s="340"/>
      <c r="D5" s="340"/>
      <c r="E5" s="340"/>
      <c r="F5" s="340"/>
      <c r="G5" s="340"/>
      <c r="H5" s="340"/>
      <c r="I5" s="340"/>
    </row>
    <row r="6" spans="1:9" ht="35.25" customHeight="1">
      <c r="A6" s="151" t="s">
        <v>18</v>
      </c>
      <c r="B6" s="340" t="s">
        <v>214</v>
      </c>
      <c r="C6" s="340"/>
      <c r="D6" s="340"/>
      <c r="E6" s="340"/>
      <c r="F6" s="340"/>
      <c r="G6" s="340"/>
      <c r="H6" s="340"/>
      <c r="I6" s="340"/>
    </row>
    <row r="7" spans="1:9" ht="84" customHeight="1">
      <c r="A7" s="150" t="s">
        <v>238</v>
      </c>
      <c r="B7" s="332" t="s">
        <v>285</v>
      </c>
      <c r="C7" s="333"/>
      <c r="D7" s="333"/>
      <c r="E7" s="333"/>
      <c r="F7" s="333"/>
      <c r="G7" s="333"/>
      <c r="H7" s="333"/>
      <c r="I7" s="334"/>
    </row>
    <row r="8" spans="1:9">
      <c r="A8" s="352" t="s">
        <v>26</v>
      </c>
      <c r="B8" s="353" t="s">
        <v>100</v>
      </c>
      <c r="C8" s="354"/>
      <c r="D8" s="354"/>
      <c r="E8" s="354"/>
      <c r="F8" s="354"/>
      <c r="G8" s="354"/>
      <c r="H8" s="354"/>
      <c r="I8" s="355"/>
    </row>
    <row r="9" spans="1:9" ht="16.5" customHeight="1">
      <c r="A9" s="338"/>
      <c r="B9" s="332" t="s">
        <v>101</v>
      </c>
      <c r="C9" s="333"/>
      <c r="D9" s="333"/>
      <c r="E9" s="333"/>
      <c r="F9" s="333"/>
      <c r="G9" s="333"/>
      <c r="H9" s="333"/>
      <c r="I9" s="334"/>
    </row>
    <row r="10" spans="1:9" ht="33.75" customHeight="1">
      <c r="A10" s="151" t="s">
        <v>19</v>
      </c>
      <c r="B10" s="339" t="s">
        <v>334</v>
      </c>
      <c r="C10" s="339"/>
      <c r="D10" s="339"/>
      <c r="E10" s="339"/>
      <c r="F10" s="339"/>
      <c r="G10" s="339"/>
      <c r="H10" s="339"/>
      <c r="I10" s="339"/>
    </row>
    <row r="11" spans="1:9" ht="33" customHeight="1">
      <c r="A11" s="151" t="s">
        <v>20</v>
      </c>
      <c r="B11" s="340" t="s">
        <v>283</v>
      </c>
      <c r="C11" s="340"/>
      <c r="D11" s="340"/>
      <c r="E11" s="340"/>
      <c r="F11" s="340"/>
      <c r="G11" s="340"/>
      <c r="H11" s="340"/>
      <c r="I11" s="340"/>
    </row>
    <row r="12" spans="1:9" ht="47.25" customHeight="1">
      <c r="A12" s="151" t="s">
        <v>21</v>
      </c>
      <c r="B12" s="341" t="s">
        <v>282</v>
      </c>
      <c r="C12" s="341"/>
      <c r="D12" s="341"/>
      <c r="E12" s="341"/>
      <c r="F12" s="341"/>
      <c r="G12" s="341"/>
      <c r="H12" s="341"/>
      <c r="I12" s="341"/>
    </row>
    <row r="13" spans="1:9" ht="49.5" customHeight="1">
      <c r="A13" s="149" t="s">
        <v>22</v>
      </c>
      <c r="B13" s="329" t="s">
        <v>284</v>
      </c>
      <c r="C13" s="330"/>
      <c r="D13" s="330"/>
      <c r="E13" s="330"/>
      <c r="F13" s="330"/>
      <c r="G13" s="330"/>
      <c r="H13" s="330"/>
      <c r="I13" s="331"/>
    </row>
    <row r="14" spans="1:9" ht="36.6" customHeight="1">
      <c r="A14" s="152" t="s">
        <v>23</v>
      </c>
      <c r="B14" s="328" t="s">
        <v>179</v>
      </c>
      <c r="C14" s="328"/>
      <c r="D14" s="328"/>
      <c r="E14" s="328"/>
      <c r="F14" s="328"/>
      <c r="G14" s="328"/>
      <c r="H14" s="328"/>
      <c r="I14" s="328"/>
    </row>
    <row r="15" spans="1:9" ht="36.6" customHeight="1">
      <c r="A15" s="227" t="s">
        <v>390</v>
      </c>
      <c r="B15" s="228" t="s">
        <v>214</v>
      </c>
      <c r="C15" s="229"/>
      <c r="D15" s="229"/>
      <c r="E15" s="229"/>
      <c r="F15" s="229"/>
      <c r="G15" s="229"/>
      <c r="H15" s="229"/>
      <c r="I15" s="230"/>
    </row>
    <row r="16" spans="1:9">
      <c r="A16" s="336" t="s">
        <v>239</v>
      </c>
      <c r="B16" s="344" t="s">
        <v>180</v>
      </c>
      <c r="C16" s="345"/>
      <c r="D16" s="345"/>
      <c r="E16" s="76">
        <f>C19</f>
        <v>61372.472999999998</v>
      </c>
      <c r="F16" s="345" t="s">
        <v>181</v>
      </c>
      <c r="G16" s="345"/>
      <c r="H16" s="345"/>
      <c r="I16" s="346"/>
    </row>
    <row r="17" spans="1:9" ht="31.5">
      <c r="A17" s="337"/>
      <c r="B17" s="123" t="s">
        <v>240</v>
      </c>
      <c r="C17" s="12" t="s">
        <v>25</v>
      </c>
      <c r="D17" s="23" t="s">
        <v>51</v>
      </c>
      <c r="E17" s="137" t="s">
        <v>56</v>
      </c>
      <c r="F17" s="137" t="s">
        <v>52</v>
      </c>
      <c r="G17" s="137" t="s">
        <v>53</v>
      </c>
      <c r="H17" s="23" t="s">
        <v>54</v>
      </c>
      <c r="I17" s="73" t="s">
        <v>55</v>
      </c>
    </row>
    <row r="18" spans="1:9" ht="30">
      <c r="A18" s="338"/>
      <c r="B18" s="122" t="s">
        <v>215</v>
      </c>
      <c r="C18" s="74">
        <f>SUM(D18:I18)</f>
        <v>61372.472999999998</v>
      </c>
      <c r="D18" s="125">
        <f>'таблица 4 '!I10</f>
        <v>5799.7499999999991</v>
      </c>
      <c r="E18" s="138">
        <f>'таблица 4 '!J10</f>
        <v>13248.6</v>
      </c>
      <c r="F18" s="138">
        <f>'таблица 4 '!K10</f>
        <v>14626.023000000001</v>
      </c>
      <c r="G18" s="139">
        <f>'таблица 4 '!L10</f>
        <v>9568.4</v>
      </c>
      <c r="H18" s="124">
        <f>'таблица 4 '!M10</f>
        <v>9349.4</v>
      </c>
      <c r="I18" s="124">
        <f>'таблица 4 '!N10</f>
        <v>8780.2999999999993</v>
      </c>
    </row>
    <row r="19" spans="1:9" ht="45">
      <c r="A19" s="338"/>
      <c r="B19" s="122" t="s">
        <v>216</v>
      </c>
      <c r="C19" s="74">
        <f>SUM(D19:I19)</f>
        <v>61372.472999999998</v>
      </c>
      <c r="D19" s="75">
        <f>'таблица 4 '!I11</f>
        <v>5799.7499999999991</v>
      </c>
      <c r="E19" s="140">
        <f>'таблица 4 '!J11</f>
        <v>13248.6</v>
      </c>
      <c r="F19" s="140">
        <f>'таблица 4 '!K11</f>
        <v>14626.023000000001</v>
      </c>
      <c r="G19" s="140">
        <f>'таблица 4 '!L11</f>
        <v>9568.4</v>
      </c>
      <c r="H19" s="75">
        <f>'таблица 4 '!M11</f>
        <v>9349.4</v>
      </c>
      <c r="I19" s="75">
        <f>'таблица 4 '!N11</f>
        <v>8780.2999999999993</v>
      </c>
    </row>
    <row r="20" spans="1:9" ht="30">
      <c r="A20" s="338"/>
      <c r="B20" s="122" t="s">
        <v>217</v>
      </c>
      <c r="C20" s="74">
        <f>SUM(D20:I20)</f>
        <v>61372.472999999998</v>
      </c>
      <c r="D20" s="75">
        <f>'таблица 4 '!I12</f>
        <v>5799.7499999999991</v>
      </c>
      <c r="E20" s="140">
        <f>'таблица 4 '!J12</f>
        <v>13248.6</v>
      </c>
      <c r="F20" s="140">
        <f>'таблица 4 '!K12</f>
        <v>14626.023000000001</v>
      </c>
      <c r="G20" s="140">
        <f>'таблица 4 '!L12</f>
        <v>9568.4</v>
      </c>
      <c r="H20" s="75">
        <f>'таблица 4 '!M12</f>
        <v>9349.4</v>
      </c>
      <c r="I20" s="75">
        <f>'таблица 4 '!N12</f>
        <v>8780.2999999999993</v>
      </c>
    </row>
    <row r="21" spans="1:9" ht="30">
      <c r="A21" s="338"/>
      <c r="B21" s="122" t="s">
        <v>408</v>
      </c>
      <c r="C21" s="74">
        <f t="shared" ref="C21" si="0">SUM(D21:I21)</f>
        <v>0</v>
      </c>
      <c r="D21" s="75">
        <f>'таблица 4 '!I13</f>
        <v>0</v>
      </c>
      <c r="E21" s="75">
        <f>'таблица 4 '!J13</f>
        <v>0</v>
      </c>
      <c r="F21" s="75">
        <f>'таблица 4 '!K13</f>
        <v>0</v>
      </c>
      <c r="G21" s="75">
        <f>'таблица 4 '!L13</f>
        <v>0</v>
      </c>
      <c r="H21" s="75">
        <f>'таблица 4 '!M13</f>
        <v>0</v>
      </c>
      <c r="I21" s="75">
        <f>'таблица 4 '!N13</f>
        <v>0</v>
      </c>
    </row>
    <row r="22" spans="1:9" ht="51.75" customHeight="1">
      <c r="A22" s="225" t="s">
        <v>391</v>
      </c>
      <c r="B22" s="347" t="s">
        <v>214</v>
      </c>
      <c r="C22" s="348"/>
      <c r="D22" s="348"/>
      <c r="E22" s="348"/>
      <c r="F22" s="348"/>
      <c r="G22" s="348"/>
      <c r="H22" s="348"/>
      <c r="I22" s="349"/>
    </row>
    <row r="23" spans="1:9" ht="129.75" customHeight="1">
      <c r="A23" s="148" t="s">
        <v>24</v>
      </c>
      <c r="B23" s="343" t="s">
        <v>286</v>
      </c>
      <c r="C23" s="343"/>
      <c r="D23" s="343"/>
      <c r="E23" s="343"/>
      <c r="F23" s="343"/>
      <c r="G23" s="343"/>
      <c r="H23" s="343"/>
      <c r="I23" s="343"/>
    </row>
    <row r="25" spans="1:9" ht="18.75">
      <c r="A25" s="342" t="s">
        <v>191</v>
      </c>
      <c r="B25" s="342"/>
      <c r="C25" s="342"/>
      <c r="D25" s="342"/>
      <c r="E25" s="342"/>
      <c r="F25" s="342"/>
      <c r="G25" s="342"/>
      <c r="H25" s="342"/>
      <c r="I25" s="342"/>
    </row>
    <row r="27" spans="1:9" ht="15.75" customHeight="1">
      <c r="A27" s="335" t="s">
        <v>287</v>
      </c>
      <c r="B27" s="335"/>
      <c r="C27" s="335"/>
      <c r="D27" s="335"/>
      <c r="E27" s="335"/>
      <c r="F27" s="335"/>
      <c r="G27" s="335"/>
      <c r="H27" s="335"/>
      <c r="I27" s="335"/>
    </row>
    <row r="28" spans="1:9">
      <c r="A28" s="335"/>
      <c r="B28" s="335"/>
      <c r="C28" s="335"/>
      <c r="D28" s="335"/>
      <c r="E28" s="335"/>
      <c r="F28" s="335"/>
      <c r="G28" s="335"/>
      <c r="H28" s="335"/>
      <c r="I28" s="335"/>
    </row>
    <row r="29" spans="1:9">
      <c r="A29" s="335"/>
      <c r="B29" s="335"/>
      <c r="C29" s="335"/>
      <c r="D29" s="335"/>
      <c r="E29" s="335"/>
      <c r="F29" s="335"/>
      <c r="G29" s="335"/>
      <c r="H29" s="335"/>
      <c r="I29" s="335"/>
    </row>
    <row r="30" spans="1:9">
      <c r="A30" s="335"/>
      <c r="B30" s="335"/>
      <c r="C30" s="335"/>
      <c r="D30" s="335"/>
      <c r="E30" s="335"/>
      <c r="F30" s="335"/>
      <c r="G30" s="335"/>
      <c r="H30" s="335"/>
      <c r="I30" s="335"/>
    </row>
    <row r="31" spans="1:9">
      <c r="A31" s="335"/>
      <c r="B31" s="335"/>
      <c r="C31" s="335"/>
      <c r="D31" s="335"/>
      <c r="E31" s="335"/>
      <c r="F31" s="335"/>
      <c r="G31" s="335"/>
      <c r="H31" s="335"/>
      <c r="I31" s="335"/>
    </row>
    <row r="32" spans="1:9">
      <c r="A32" s="335"/>
      <c r="B32" s="335"/>
      <c r="C32" s="335"/>
      <c r="D32" s="335"/>
      <c r="E32" s="335"/>
      <c r="F32" s="335"/>
      <c r="G32" s="335"/>
      <c r="H32" s="335"/>
      <c r="I32" s="335"/>
    </row>
    <row r="33" spans="1:9">
      <c r="A33" s="335"/>
      <c r="B33" s="335"/>
      <c r="C33" s="335"/>
      <c r="D33" s="335"/>
      <c r="E33" s="335"/>
      <c r="F33" s="335"/>
      <c r="G33" s="335"/>
      <c r="H33" s="335"/>
      <c r="I33" s="335"/>
    </row>
    <row r="34" spans="1:9">
      <c r="A34" s="335"/>
      <c r="B34" s="335"/>
      <c r="C34" s="335"/>
      <c r="D34" s="335"/>
      <c r="E34" s="335"/>
      <c r="F34" s="335"/>
      <c r="G34" s="335"/>
      <c r="H34" s="335"/>
      <c r="I34" s="335"/>
    </row>
    <row r="35" spans="1:9">
      <c r="A35" s="335"/>
      <c r="B35" s="335"/>
      <c r="C35" s="335"/>
      <c r="D35" s="335"/>
      <c r="E35" s="335"/>
      <c r="F35" s="335"/>
      <c r="G35" s="335"/>
      <c r="H35" s="335"/>
      <c r="I35" s="335"/>
    </row>
    <row r="36" spans="1:9">
      <c r="A36" s="335"/>
      <c r="B36" s="335"/>
      <c r="C36" s="335"/>
      <c r="D36" s="335"/>
      <c r="E36" s="335"/>
      <c r="F36" s="335"/>
      <c r="G36" s="335"/>
      <c r="H36" s="335"/>
      <c r="I36" s="335"/>
    </row>
    <row r="37" spans="1:9">
      <c r="A37" s="335"/>
      <c r="B37" s="335"/>
      <c r="C37" s="335"/>
      <c r="D37" s="335"/>
      <c r="E37" s="335"/>
      <c r="F37" s="335"/>
      <c r="G37" s="335"/>
      <c r="H37" s="335"/>
      <c r="I37" s="335"/>
    </row>
    <row r="38" spans="1:9">
      <c r="A38" s="335"/>
      <c r="B38" s="335"/>
      <c r="C38" s="335"/>
      <c r="D38" s="335"/>
      <c r="E38" s="335"/>
      <c r="F38" s="335"/>
      <c r="G38" s="335"/>
      <c r="H38" s="335"/>
      <c r="I38" s="335"/>
    </row>
    <row r="39" spans="1:9">
      <c r="D39" s="10"/>
      <c r="E39" s="10"/>
      <c r="F39" s="10"/>
      <c r="G39" s="10"/>
      <c r="H39" s="10"/>
      <c r="I39" s="10"/>
    </row>
    <row r="40" spans="1:9">
      <c r="D40" s="10"/>
      <c r="E40" s="10"/>
      <c r="F40" s="10"/>
      <c r="G40" s="10"/>
      <c r="H40" s="10"/>
      <c r="I40" s="10"/>
    </row>
    <row r="41" spans="1:9">
      <c r="D41" s="10"/>
      <c r="E41" s="10"/>
      <c r="F41" s="10"/>
      <c r="G41" s="10"/>
      <c r="H41" s="10"/>
      <c r="I41" s="10"/>
    </row>
    <row r="42" spans="1:9">
      <c r="D42" s="10"/>
      <c r="E42" s="10"/>
      <c r="F42" s="10"/>
      <c r="G42" s="10"/>
      <c r="H42" s="10"/>
      <c r="I42" s="10"/>
    </row>
    <row r="43" spans="1:9">
      <c r="D43" s="10"/>
      <c r="E43" s="10"/>
      <c r="F43" s="10"/>
      <c r="G43" s="10"/>
      <c r="H43" s="10"/>
      <c r="I43" s="10"/>
    </row>
  </sheetData>
  <mergeCells count="21">
    <mergeCell ref="A1:H1"/>
    <mergeCell ref="A8:A9"/>
    <mergeCell ref="B5:I5"/>
    <mergeCell ref="B6:I6"/>
    <mergeCell ref="B8:I8"/>
    <mergeCell ref="B9:I9"/>
    <mergeCell ref="A2:I2"/>
    <mergeCell ref="A3:I3"/>
    <mergeCell ref="B14:I14"/>
    <mergeCell ref="B13:I13"/>
    <mergeCell ref="B7:I7"/>
    <mergeCell ref="A27:I38"/>
    <mergeCell ref="A16:A21"/>
    <mergeCell ref="B10:I10"/>
    <mergeCell ref="B11:I11"/>
    <mergeCell ref="B12:I12"/>
    <mergeCell ref="A25:I25"/>
    <mergeCell ref="B23:I23"/>
    <mergeCell ref="B16:D16"/>
    <mergeCell ref="F16:I16"/>
    <mergeCell ref="B22:I22"/>
  </mergeCells>
  <pageMargins left="0.51181102362204722" right="0.31496062992125984" top="0.55118110236220474" bottom="0.55118110236220474" header="0.31496062992125984" footer="0.31496062992125984"/>
  <pageSetup paperSize="9" scale="68" fitToHeight="0" orientation="portrait" r:id="rId1"/>
</worksheet>
</file>

<file path=xl/worksheets/sheet3.xml><?xml version="1.0" encoding="utf-8"?>
<worksheet xmlns="http://schemas.openxmlformats.org/spreadsheetml/2006/main" xmlns:r="http://schemas.openxmlformats.org/officeDocument/2006/relationships">
  <dimension ref="A1:I23"/>
  <sheetViews>
    <sheetView topLeftCell="A10" zoomScale="90" zoomScaleNormal="90" workbookViewId="0">
      <selection activeCell="F18" sqref="F18"/>
    </sheetView>
  </sheetViews>
  <sheetFormatPr defaultRowHeight="15"/>
  <cols>
    <col min="1" max="1" width="30.42578125" customWidth="1"/>
    <col min="2" max="2" width="25.28515625" customWidth="1"/>
    <col min="3" max="3" width="9.42578125" customWidth="1"/>
    <col min="5" max="6" width="9.7109375" customWidth="1"/>
    <col min="7" max="7" width="9.42578125" customWidth="1"/>
  </cols>
  <sheetData>
    <row r="1" spans="1:9" ht="15.75">
      <c r="A1" s="350" t="s">
        <v>183</v>
      </c>
      <c r="B1" s="351"/>
      <c r="C1" s="351"/>
      <c r="D1" s="351"/>
      <c r="E1" s="351"/>
      <c r="F1" s="351"/>
      <c r="G1" s="351"/>
      <c r="H1" s="351"/>
      <c r="I1" s="79"/>
    </row>
    <row r="2" spans="1:9" ht="15.75">
      <c r="A2" s="350" t="s">
        <v>303</v>
      </c>
      <c r="B2" s="350"/>
      <c r="C2" s="350"/>
      <c r="D2" s="350"/>
      <c r="E2" s="350"/>
      <c r="F2" s="350"/>
      <c r="G2" s="350"/>
      <c r="H2" s="350"/>
      <c r="I2" s="350"/>
    </row>
    <row r="3" spans="1:9" ht="15.75">
      <c r="A3" s="350" t="s">
        <v>207</v>
      </c>
      <c r="B3" s="350"/>
      <c r="C3" s="350"/>
      <c r="D3" s="350"/>
      <c r="E3" s="350"/>
      <c r="F3" s="350"/>
      <c r="G3" s="350"/>
      <c r="H3" s="350"/>
      <c r="I3" s="350"/>
    </row>
    <row r="4" spans="1:9" ht="15.75">
      <c r="A4" s="350" t="s">
        <v>208</v>
      </c>
      <c r="B4" s="350"/>
      <c r="C4" s="350"/>
      <c r="D4" s="350"/>
      <c r="E4" s="350"/>
      <c r="F4" s="350"/>
      <c r="G4" s="350"/>
      <c r="H4" s="350"/>
      <c r="I4" s="350"/>
    </row>
    <row r="5" spans="1:9" ht="15.75">
      <c r="A5" s="77"/>
      <c r="B5" s="80"/>
      <c r="C5" s="80"/>
      <c r="D5" s="80"/>
      <c r="E5" s="80"/>
      <c r="F5" s="80"/>
      <c r="G5" s="80"/>
      <c r="H5" s="80"/>
      <c r="I5" s="9"/>
    </row>
    <row r="6" spans="1:9" ht="32.25" customHeight="1">
      <c r="A6" s="11" t="s">
        <v>193</v>
      </c>
      <c r="B6" s="340" t="s">
        <v>304</v>
      </c>
      <c r="C6" s="340"/>
      <c r="D6" s="340"/>
      <c r="E6" s="340"/>
      <c r="F6" s="340"/>
      <c r="G6" s="340"/>
      <c r="H6" s="340"/>
      <c r="I6" s="340"/>
    </row>
    <row r="7" spans="1:9" ht="80.25" customHeight="1">
      <c r="A7" s="11" t="s">
        <v>305</v>
      </c>
      <c r="B7" s="340" t="s">
        <v>285</v>
      </c>
      <c r="C7" s="340"/>
      <c r="D7" s="340"/>
      <c r="E7" s="340"/>
      <c r="F7" s="340"/>
      <c r="G7" s="340"/>
      <c r="H7" s="340"/>
      <c r="I7" s="340"/>
    </row>
    <row r="8" spans="1:9" s="9" customFormat="1" ht="49.5" customHeight="1">
      <c r="A8" s="11" t="s">
        <v>397</v>
      </c>
      <c r="B8" s="339" t="s">
        <v>194</v>
      </c>
      <c r="C8" s="339"/>
      <c r="D8" s="339"/>
      <c r="E8" s="339"/>
      <c r="F8" s="339"/>
      <c r="G8" s="339"/>
      <c r="H8" s="339"/>
      <c r="I8" s="339"/>
    </row>
    <row r="9" spans="1:9" ht="21.75" customHeight="1">
      <c r="A9" s="11" t="s">
        <v>195</v>
      </c>
      <c r="B9" s="340" t="s">
        <v>233</v>
      </c>
      <c r="C9" s="340"/>
      <c r="D9" s="340"/>
      <c r="E9" s="340"/>
      <c r="F9" s="340"/>
      <c r="G9" s="340"/>
      <c r="H9" s="340"/>
      <c r="I9" s="340"/>
    </row>
    <row r="10" spans="1:9" ht="36" customHeight="1">
      <c r="A10" s="11" t="s">
        <v>393</v>
      </c>
      <c r="B10" s="341" t="s">
        <v>196</v>
      </c>
      <c r="C10" s="341"/>
      <c r="D10" s="341"/>
      <c r="E10" s="341"/>
      <c r="F10" s="341"/>
      <c r="G10" s="341"/>
      <c r="H10" s="341"/>
      <c r="I10" s="341"/>
    </row>
    <row r="11" spans="1:9" ht="51" customHeight="1">
      <c r="A11" s="336" t="s">
        <v>392</v>
      </c>
      <c r="B11" s="360" t="s">
        <v>199</v>
      </c>
      <c r="C11" s="361"/>
      <c r="D11" s="361"/>
      <c r="E11" s="361"/>
      <c r="F11" s="361"/>
      <c r="G11" s="361"/>
      <c r="H11" s="361"/>
      <c r="I11" s="362"/>
    </row>
    <row r="12" spans="1:9" ht="65.25" customHeight="1">
      <c r="A12" s="337"/>
      <c r="B12" s="357" t="s">
        <v>200</v>
      </c>
      <c r="C12" s="358"/>
      <c r="D12" s="358"/>
      <c r="E12" s="358"/>
      <c r="F12" s="358"/>
      <c r="G12" s="358"/>
      <c r="H12" s="358"/>
      <c r="I12" s="359"/>
    </row>
    <row r="13" spans="1:9" ht="18.75" customHeight="1">
      <c r="A13" s="337"/>
      <c r="B13" s="363" t="s">
        <v>198</v>
      </c>
      <c r="C13" s="364"/>
      <c r="D13" s="364"/>
      <c r="E13" s="364"/>
      <c r="F13" s="364"/>
      <c r="G13" s="364"/>
      <c r="H13" s="364"/>
      <c r="I13" s="365"/>
    </row>
    <row r="14" spans="1:9" ht="31.5">
      <c r="A14" s="22" t="s">
        <v>197</v>
      </c>
      <c r="B14" s="328" t="s">
        <v>179</v>
      </c>
      <c r="C14" s="328"/>
      <c r="D14" s="328"/>
      <c r="E14" s="328"/>
      <c r="F14" s="328"/>
      <c r="G14" s="328"/>
      <c r="H14" s="328"/>
      <c r="I14" s="328"/>
    </row>
    <row r="15" spans="1:9" ht="47.25">
      <c r="A15" s="231" t="s">
        <v>394</v>
      </c>
      <c r="B15" s="366" t="s">
        <v>214</v>
      </c>
      <c r="C15" s="367"/>
      <c r="D15" s="367"/>
      <c r="E15" s="367"/>
      <c r="F15" s="367"/>
      <c r="G15" s="367"/>
      <c r="H15" s="367"/>
      <c r="I15" s="368"/>
    </row>
    <row r="16" spans="1:9" ht="15.75">
      <c r="A16" s="336" t="s">
        <v>395</v>
      </c>
      <c r="B16" s="344" t="s">
        <v>180</v>
      </c>
      <c r="C16" s="345"/>
      <c r="D16" s="345"/>
      <c r="E16" s="76">
        <f>C19</f>
        <v>58917.773000000001</v>
      </c>
      <c r="F16" s="345" t="s">
        <v>181</v>
      </c>
      <c r="G16" s="345"/>
      <c r="H16" s="345"/>
      <c r="I16" s="346"/>
    </row>
    <row r="17" spans="1:9" ht="31.5">
      <c r="A17" s="337"/>
      <c r="B17" s="123" t="s">
        <v>240</v>
      </c>
      <c r="C17" s="12" t="s">
        <v>25</v>
      </c>
      <c r="D17" s="23" t="s">
        <v>51</v>
      </c>
      <c r="E17" s="23" t="s">
        <v>56</v>
      </c>
      <c r="F17" s="23" t="s">
        <v>52</v>
      </c>
      <c r="G17" s="23" t="s">
        <v>53</v>
      </c>
      <c r="H17" s="23" t="s">
        <v>54</v>
      </c>
      <c r="I17" s="73" t="s">
        <v>55</v>
      </c>
    </row>
    <row r="18" spans="1:9" ht="15.75">
      <c r="A18" s="338"/>
      <c r="B18" s="122" t="s">
        <v>215</v>
      </c>
      <c r="C18" s="74">
        <f>SUM(D18:I18)</f>
        <v>58917.773000000001</v>
      </c>
      <c r="D18" s="74">
        <f>'таблица 4 '!I14</f>
        <v>4624.7499999999991</v>
      </c>
      <c r="E18" s="74">
        <f>'таблица 4 '!J14</f>
        <v>12970.300000000001</v>
      </c>
      <c r="F18" s="74">
        <f>'таблица 4 '!K14</f>
        <v>14278.623000000001</v>
      </c>
      <c r="G18" s="74">
        <f>'таблица 4 '!L14</f>
        <v>9350.4</v>
      </c>
      <c r="H18" s="74">
        <f>'таблица 4 '!M14</f>
        <v>9131.4</v>
      </c>
      <c r="I18" s="74">
        <f>'таблица 4 '!N14</f>
        <v>8562.2999999999993</v>
      </c>
    </row>
    <row r="19" spans="1:9" ht="30">
      <c r="A19" s="338"/>
      <c r="B19" s="122" t="s">
        <v>216</v>
      </c>
      <c r="C19" s="74">
        <f>SUM(D19:I19)</f>
        <v>58917.773000000001</v>
      </c>
      <c r="D19" s="75">
        <f>'таблица 4 '!I15</f>
        <v>4624.7499999999991</v>
      </c>
      <c r="E19" s="75">
        <f>'таблица 4 '!J15</f>
        <v>12970.300000000001</v>
      </c>
      <c r="F19" s="75">
        <f>'таблица 4 '!K15</f>
        <v>14278.623000000001</v>
      </c>
      <c r="G19" s="75">
        <f>'таблица 4 '!L15</f>
        <v>9350.4</v>
      </c>
      <c r="H19" s="75">
        <f>'таблица 4 '!M15</f>
        <v>9131.4</v>
      </c>
      <c r="I19" s="75">
        <f>'таблица 4 '!N15</f>
        <v>8562.2999999999993</v>
      </c>
    </row>
    <row r="20" spans="1:9" ht="15.75">
      <c r="A20" s="338"/>
      <c r="B20" s="122" t="s">
        <v>217</v>
      </c>
      <c r="C20" s="74">
        <f>SUM(D20:I20)</f>
        <v>58917.773000000001</v>
      </c>
      <c r="D20" s="75">
        <f>'таблица 4 '!I16</f>
        <v>4624.7499999999991</v>
      </c>
      <c r="E20" s="75">
        <f>'таблица 4 '!J16</f>
        <v>12970.300000000001</v>
      </c>
      <c r="F20" s="75">
        <f>'таблица 4 '!K16</f>
        <v>14278.623000000001</v>
      </c>
      <c r="G20" s="75">
        <f>'таблица 4 '!L16</f>
        <v>9350.4</v>
      </c>
      <c r="H20" s="75">
        <f>'таблица 4 '!M16</f>
        <v>9131.4</v>
      </c>
      <c r="I20" s="75">
        <f>'таблица 4 '!N16</f>
        <v>8562.2999999999993</v>
      </c>
    </row>
    <row r="21" spans="1:9" ht="15.75">
      <c r="A21" s="338"/>
      <c r="B21" s="122" t="s">
        <v>408</v>
      </c>
      <c r="C21" s="74">
        <f t="shared" ref="C21" si="0">SUM(D21:I21)</f>
        <v>0</v>
      </c>
      <c r="D21" s="75">
        <f>'таблица 4 '!I17</f>
        <v>0</v>
      </c>
      <c r="E21" s="75">
        <f>'таблица 4 '!J17</f>
        <v>0</v>
      </c>
      <c r="F21" s="75">
        <f>'таблица 4 '!K17</f>
        <v>0</v>
      </c>
      <c r="G21" s="75">
        <f>'таблица 4 '!L17</f>
        <v>0</v>
      </c>
      <c r="H21" s="75">
        <f>'таблица 4 '!M17</f>
        <v>0</v>
      </c>
      <c r="I21" s="75">
        <f>'таблица 4 '!N17</f>
        <v>0</v>
      </c>
    </row>
    <row r="22" spans="1:9" ht="63">
      <c r="A22" s="225" t="s">
        <v>391</v>
      </c>
      <c r="B22" s="347" t="s">
        <v>214</v>
      </c>
      <c r="C22" s="348"/>
      <c r="D22" s="348"/>
      <c r="E22" s="348"/>
      <c r="F22" s="348"/>
      <c r="G22" s="348"/>
      <c r="H22" s="348"/>
      <c r="I22" s="349"/>
    </row>
    <row r="23" spans="1:9" ht="147" customHeight="1">
      <c r="A23" s="224" t="s">
        <v>396</v>
      </c>
      <c r="B23" s="356" t="s">
        <v>421</v>
      </c>
      <c r="C23" s="356"/>
      <c r="D23" s="356"/>
      <c r="E23" s="356"/>
      <c r="F23" s="356"/>
      <c r="G23" s="356"/>
      <c r="H23" s="356"/>
      <c r="I23" s="356"/>
    </row>
  </sheetData>
  <mergeCells count="20">
    <mergeCell ref="B23:I23"/>
    <mergeCell ref="A2:I2"/>
    <mergeCell ref="B8:I8"/>
    <mergeCell ref="B12:I12"/>
    <mergeCell ref="B14:I14"/>
    <mergeCell ref="A16:A21"/>
    <mergeCell ref="B16:D16"/>
    <mergeCell ref="F16:I16"/>
    <mergeCell ref="B9:I9"/>
    <mergeCell ref="B10:I10"/>
    <mergeCell ref="A11:A13"/>
    <mergeCell ref="B11:I11"/>
    <mergeCell ref="B13:I13"/>
    <mergeCell ref="B22:I22"/>
    <mergeCell ref="B15:I15"/>
    <mergeCell ref="A1:H1"/>
    <mergeCell ref="A3:I3"/>
    <mergeCell ref="B6:I6"/>
    <mergeCell ref="B7:I7"/>
    <mergeCell ref="A4:I4"/>
  </mergeCells>
  <pageMargins left="0.70866141732283472" right="0.70866141732283472" top="0.74803149606299213" bottom="0.74803149606299213" header="0.31496062992125984" footer="0.31496062992125984"/>
  <pageSetup paperSize="9" orientation="landscape" verticalDpi="0" r:id="rId1"/>
</worksheet>
</file>

<file path=xl/worksheets/sheet4.xml><?xml version="1.0" encoding="utf-8"?>
<worksheet xmlns="http://schemas.openxmlformats.org/spreadsheetml/2006/main" xmlns:r="http://schemas.openxmlformats.org/officeDocument/2006/relationships">
  <dimension ref="A1:I23"/>
  <sheetViews>
    <sheetView topLeftCell="A13" workbookViewId="0">
      <selection activeCell="F17" sqref="F17"/>
    </sheetView>
  </sheetViews>
  <sheetFormatPr defaultRowHeight="15"/>
  <cols>
    <col min="1" max="1" width="36.5703125" customWidth="1"/>
    <col min="2" max="2" width="24.140625" customWidth="1"/>
  </cols>
  <sheetData>
    <row r="1" spans="1:9" ht="15.75">
      <c r="A1" s="350" t="s">
        <v>183</v>
      </c>
      <c r="B1" s="351"/>
      <c r="C1" s="351"/>
      <c r="D1" s="351"/>
      <c r="E1" s="351"/>
      <c r="F1" s="351"/>
      <c r="G1" s="351"/>
      <c r="H1" s="351"/>
      <c r="I1" s="79"/>
    </row>
    <row r="2" spans="1:9" ht="15.75">
      <c r="A2" s="350" t="s">
        <v>306</v>
      </c>
      <c r="B2" s="350"/>
      <c r="C2" s="350"/>
      <c r="D2" s="350"/>
      <c r="E2" s="350"/>
      <c r="F2" s="350"/>
      <c r="G2" s="350"/>
      <c r="H2" s="350"/>
      <c r="I2" s="350"/>
    </row>
    <row r="3" spans="1:9" ht="15.75">
      <c r="A3" s="350" t="s">
        <v>182</v>
      </c>
      <c r="B3" s="350"/>
      <c r="C3" s="350"/>
      <c r="D3" s="350"/>
      <c r="E3" s="350"/>
      <c r="F3" s="350"/>
      <c r="G3" s="350"/>
      <c r="H3" s="350"/>
      <c r="I3" s="350"/>
    </row>
    <row r="4" spans="1:9" ht="15.75">
      <c r="A4" s="350" t="s">
        <v>208</v>
      </c>
      <c r="B4" s="350"/>
      <c r="C4" s="350"/>
      <c r="D4" s="350"/>
      <c r="E4" s="350"/>
      <c r="F4" s="350"/>
      <c r="G4" s="350"/>
      <c r="H4" s="350"/>
      <c r="I4" s="350"/>
    </row>
    <row r="5" spans="1:9" ht="15.75">
      <c r="A5" s="77"/>
      <c r="B5" s="80"/>
      <c r="C5" s="80"/>
      <c r="D5" s="80"/>
      <c r="E5" s="80"/>
      <c r="F5" s="80"/>
      <c r="G5" s="80"/>
      <c r="H5" s="80"/>
      <c r="I5" s="9"/>
    </row>
    <row r="6" spans="1:9" ht="32.25" customHeight="1">
      <c r="A6" s="11" t="s">
        <v>193</v>
      </c>
      <c r="B6" s="369" t="s">
        <v>241</v>
      </c>
      <c r="C6" s="369"/>
      <c r="D6" s="369"/>
      <c r="E6" s="369"/>
      <c r="F6" s="369"/>
      <c r="G6" s="369"/>
      <c r="H6" s="369"/>
      <c r="I6" s="369"/>
    </row>
    <row r="7" spans="1:9" ht="31.5">
      <c r="A7" s="11" t="s">
        <v>237</v>
      </c>
      <c r="B7" s="369" t="s">
        <v>279</v>
      </c>
      <c r="C7" s="369"/>
      <c r="D7" s="369"/>
      <c r="E7" s="369"/>
      <c r="F7" s="369"/>
      <c r="G7" s="369"/>
      <c r="H7" s="369"/>
      <c r="I7" s="369"/>
    </row>
    <row r="8" spans="1:9" ht="31.5">
      <c r="A8" s="11" t="s">
        <v>397</v>
      </c>
      <c r="B8" s="339" t="s">
        <v>194</v>
      </c>
      <c r="C8" s="339"/>
      <c r="D8" s="339"/>
      <c r="E8" s="339"/>
      <c r="F8" s="339"/>
      <c r="G8" s="339"/>
      <c r="H8" s="339"/>
      <c r="I8" s="339"/>
    </row>
    <row r="9" spans="1:9" ht="31.5" customHeight="1">
      <c r="A9" s="11" t="s">
        <v>195</v>
      </c>
      <c r="B9" s="370" t="s">
        <v>205</v>
      </c>
      <c r="C9" s="370"/>
      <c r="D9" s="370"/>
      <c r="E9" s="370"/>
      <c r="F9" s="370"/>
      <c r="G9" s="370"/>
      <c r="H9" s="370"/>
      <c r="I9" s="370"/>
    </row>
    <row r="10" spans="1:9" ht="33.75" customHeight="1">
      <c r="A10" s="11" t="s">
        <v>393</v>
      </c>
      <c r="B10" s="371" t="s">
        <v>206</v>
      </c>
      <c r="C10" s="371"/>
      <c r="D10" s="371"/>
      <c r="E10" s="371"/>
      <c r="F10" s="371"/>
      <c r="G10" s="371"/>
      <c r="H10" s="371"/>
      <c r="I10" s="371"/>
    </row>
    <row r="11" spans="1:9" ht="32.25" customHeight="1">
      <c r="A11" s="336" t="s">
        <v>392</v>
      </c>
      <c r="B11" s="336" t="s">
        <v>203</v>
      </c>
      <c r="C11" s="372"/>
      <c r="D11" s="372"/>
      <c r="E11" s="372"/>
      <c r="F11" s="372"/>
      <c r="G11" s="372"/>
      <c r="H11" s="372"/>
      <c r="I11" s="373"/>
    </row>
    <row r="12" spans="1:9" ht="31.5" customHeight="1">
      <c r="A12" s="337"/>
      <c r="B12" s="337" t="s">
        <v>204</v>
      </c>
      <c r="C12" s="374"/>
      <c r="D12" s="374"/>
      <c r="E12" s="374"/>
      <c r="F12" s="374"/>
      <c r="G12" s="374"/>
      <c r="H12" s="374"/>
      <c r="I12" s="375"/>
    </row>
    <row r="13" spans="1:9" ht="31.5">
      <c r="A13" s="22" t="s">
        <v>197</v>
      </c>
      <c r="B13" s="376" t="s">
        <v>179</v>
      </c>
      <c r="C13" s="376"/>
      <c r="D13" s="376"/>
      <c r="E13" s="376"/>
      <c r="F13" s="376"/>
      <c r="G13" s="376"/>
      <c r="H13" s="376"/>
      <c r="I13" s="376"/>
    </row>
    <row r="14" spans="1:9" ht="47.25">
      <c r="A14" s="231" t="s">
        <v>394</v>
      </c>
      <c r="B14" s="232" t="s">
        <v>214</v>
      </c>
      <c r="C14" s="233"/>
      <c r="D14" s="233"/>
      <c r="E14" s="233"/>
      <c r="F14" s="233"/>
      <c r="G14" s="233"/>
      <c r="H14" s="233"/>
      <c r="I14" s="234"/>
    </row>
    <row r="15" spans="1:9" ht="15.75" customHeight="1">
      <c r="A15" s="336" t="s">
        <v>398</v>
      </c>
      <c r="B15" s="344" t="s">
        <v>180</v>
      </c>
      <c r="C15" s="345"/>
      <c r="D15" s="345"/>
      <c r="E15" s="76">
        <f>C18</f>
        <v>2454.6999999999998</v>
      </c>
      <c r="F15" s="345" t="s">
        <v>181</v>
      </c>
      <c r="G15" s="345"/>
      <c r="H15" s="345"/>
      <c r="I15" s="346"/>
    </row>
    <row r="16" spans="1:9" ht="31.5">
      <c r="A16" s="338"/>
      <c r="B16" s="126" t="s">
        <v>240</v>
      </c>
      <c r="C16" s="12" t="s">
        <v>25</v>
      </c>
      <c r="D16" s="23" t="s">
        <v>51</v>
      </c>
      <c r="E16" s="23" t="s">
        <v>56</v>
      </c>
      <c r="F16" s="23" t="s">
        <v>52</v>
      </c>
      <c r="G16" s="23" t="s">
        <v>53</v>
      </c>
      <c r="H16" s="23" t="s">
        <v>54</v>
      </c>
      <c r="I16" s="73" t="s">
        <v>55</v>
      </c>
    </row>
    <row r="17" spans="1:9" ht="15.75">
      <c r="A17" s="338"/>
      <c r="B17" s="122" t="s">
        <v>215</v>
      </c>
      <c r="C17" s="74">
        <f>SUM(D17:I17)</f>
        <v>2454.6999999999998</v>
      </c>
      <c r="D17" s="74">
        <f>'таблица 4 '!I60</f>
        <v>1175</v>
      </c>
      <c r="E17" s="74">
        <f>'таблица 4 '!J60</f>
        <v>278.3</v>
      </c>
      <c r="F17" s="74">
        <f>'таблица 4 '!K60</f>
        <v>347.40000000000003</v>
      </c>
      <c r="G17" s="74">
        <f>'таблица 4 '!L60</f>
        <v>218</v>
      </c>
      <c r="H17" s="74">
        <f>'таблица 4 '!M60</f>
        <v>218</v>
      </c>
      <c r="I17" s="74">
        <f>'таблица 4 '!N60</f>
        <v>218</v>
      </c>
    </row>
    <row r="18" spans="1:9" ht="45">
      <c r="A18" s="338"/>
      <c r="B18" s="122" t="s">
        <v>216</v>
      </c>
      <c r="C18" s="74">
        <f>SUM(D18:I18)</f>
        <v>2454.6999999999998</v>
      </c>
      <c r="D18" s="75">
        <f>'таблица 4 '!I61</f>
        <v>1175</v>
      </c>
      <c r="E18" s="75">
        <f>'таблица 4 '!J61</f>
        <v>278.3</v>
      </c>
      <c r="F18" s="75">
        <f>'таблица 4 '!K61</f>
        <v>347.40000000000003</v>
      </c>
      <c r="G18" s="75">
        <f>'таблица 4 '!L61</f>
        <v>218</v>
      </c>
      <c r="H18" s="75">
        <f>'таблица 4 '!M61</f>
        <v>218</v>
      </c>
      <c r="I18" s="75">
        <f>'таблица 4 '!N61</f>
        <v>218</v>
      </c>
    </row>
    <row r="19" spans="1:9" ht="15.75">
      <c r="A19" s="338"/>
      <c r="B19" s="122" t="s">
        <v>217</v>
      </c>
      <c r="C19" s="74">
        <f t="shared" ref="C19:C20" si="0">SUM(D19:I19)</f>
        <v>2454.6999999999998</v>
      </c>
      <c r="D19" s="75">
        <f>'таблица 4 '!I62</f>
        <v>1175</v>
      </c>
      <c r="E19" s="75">
        <f>'таблица 4 '!J62</f>
        <v>278.3</v>
      </c>
      <c r="F19" s="75">
        <f>'таблица 4 '!K62</f>
        <v>347.40000000000003</v>
      </c>
      <c r="G19" s="75">
        <f>'таблица 4 '!L62</f>
        <v>218</v>
      </c>
      <c r="H19" s="75">
        <f>'таблица 4 '!M62</f>
        <v>218</v>
      </c>
      <c r="I19" s="75">
        <f>'таблица 4 '!N62</f>
        <v>218</v>
      </c>
    </row>
    <row r="20" spans="1:9" ht="36.75" customHeight="1">
      <c r="A20" s="338"/>
      <c r="B20" s="122" t="s">
        <v>408</v>
      </c>
      <c r="C20" s="74">
        <f t="shared" si="0"/>
        <v>0</v>
      </c>
      <c r="D20" s="75">
        <f>'таблица 4 '!I63</f>
        <v>0</v>
      </c>
      <c r="E20" s="75">
        <f>'таблица 4 '!J63</f>
        <v>0</v>
      </c>
      <c r="F20" s="75">
        <f>'таблица 4 '!K63</f>
        <v>0</v>
      </c>
      <c r="G20" s="75">
        <f>'таблица 4 '!L63</f>
        <v>0</v>
      </c>
      <c r="H20" s="75">
        <f>'таблица 4 '!M63</f>
        <v>0</v>
      </c>
      <c r="I20" s="75">
        <f>'таблица 4 '!N63</f>
        <v>0</v>
      </c>
    </row>
    <row r="21" spans="1:9" ht="63">
      <c r="A21" s="225" t="s">
        <v>391</v>
      </c>
      <c r="B21" s="347" t="s">
        <v>214</v>
      </c>
      <c r="C21" s="348"/>
      <c r="D21" s="348"/>
      <c r="E21" s="348"/>
      <c r="F21" s="348"/>
      <c r="G21" s="348"/>
      <c r="H21" s="348"/>
      <c r="I21" s="349"/>
    </row>
    <row r="22" spans="1:9" ht="37.5" customHeight="1">
      <c r="A22" s="332" t="s">
        <v>396</v>
      </c>
      <c r="B22" s="377" t="s">
        <v>211</v>
      </c>
      <c r="C22" s="378"/>
      <c r="D22" s="378"/>
      <c r="E22" s="378"/>
      <c r="F22" s="378"/>
      <c r="G22" s="378"/>
      <c r="H22" s="378"/>
      <c r="I22" s="379"/>
    </row>
    <row r="23" spans="1:9" ht="44.25" customHeight="1">
      <c r="A23" s="332"/>
      <c r="B23" s="380"/>
      <c r="C23" s="381"/>
      <c r="D23" s="381"/>
      <c r="E23" s="381"/>
      <c r="F23" s="381"/>
      <c r="G23" s="381"/>
      <c r="H23" s="381"/>
      <c r="I23" s="382"/>
    </row>
  </sheetData>
  <mergeCells count="19">
    <mergeCell ref="B13:I13"/>
    <mergeCell ref="A15:A20"/>
    <mergeCell ref="B15:D15"/>
    <mergeCell ref="F15:I15"/>
    <mergeCell ref="A22:A23"/>
    <mergeCell ref="B22:I23"/>
    <mergeCell ref="B21:I21"/>
    <mergeCell ref="B9:I9"/>
    <mergeCell ref="B10:I10"/>
    <mergeCell ref="A11:A12"/>
    <mergeCell ref="B11:I11"/>
    <mergeCell ref="B12:I12"/>
    <mergeCell ref="B8:I8"/>
    <mergeCell ref="A4:I4"/>
    <mergeCell ref="A1:H1"/>
    <mergeCell ref="A2:I2"/>
    <mergeCell ref="A3:I3"/>
    <mergeCell ref="B6:I6"/>
    <mergeCell ref="B7:I7"/>
  </mergeCells>
  <pageMargins left="0.70866141732283472" right="0.70866141732283472" top="0.74803149606299213" bottom="0.74803149606299213" header="0.31496062992125984" footer="0.31496062992125984"/>
  <pageSetup paperSize="9" orientation="landscape" verticalDpi="0" r:id="rId1"/>
</worksheet>
</file>

<file path=xl/worksheets/sheet5.xml><?xml version="1.0" encoding="utf-8"?>
<worksheet xmlns="http://schemas.openxmlformats.org/spreadsheetml/2006/main" xmlns:r="http://schemas.openxmlformats.org/officeDocument/2006/relationships">
  <sheetPr>
    <pageSetUpPr fitToPage="1"/>
  </sheetPr>
  <dimension ref="A1:O105"/>
  <sheetViews>
    <sheetView topLeftCell="A4" zoomScale="90" zoomScaleNormal="90" workbookViewId="0">
      <pane ySplit="6" topLeftCell="A27" activePane="bottomLeft" state="frozen"/>
      <selection activeCell="A4" sqref="A4"/>
      <selection pane="bottomLeft" activeCell="S27" sqref="S27"/>
    </sheetView>
  </sheetViews>
  <sheetFormatPr defaultColWidth="8.85546875" defaultRowHeight="15"/>
  <cols>
    <col min="1" max="1" width="4.42578125" style="105" customWidth="1"/>
    <col min="2" max="2" width="30.140625" style="106" customWidth="1"/>
    <col min="3" max="5" width="10.85546875" style="105" customWidth="1"/>
    <col min="6" max="6" width="0.28515625" style="105" hidden="1" customWidth="1"/>
    <col min="7" max="7" width="10.85546875" style="105" hidden="1" customWidth="1"/>
    <col min="8" max="8" width="9.5703125" style="102" hidden="1" customWidth="1"/>
    <col min="9" max="9" width="0.140625" style="102" hidden="1" customWidth="1"/>
    <col min="10" max="10" width="9.5703125" style="102" customWidth="1"/>
    <col min="11" max="11" width="9" style="102" customWidth="1"/>
    <col min="12" max="13" width="9.7109375" style="102" customWidth="1"/>
    <col min="14" max="14" width="8.85546875" style="2"/>
    <col min="15" max="15" width="14.85546875" style="2" customWidth="1"/>
    <col min="16" max="16384" width="8.85546875" style="2"/>
  </cols>
  <sheetData>
    <row r="1" spans="1:15" ht="16.149999999999999" customHeight="1">
      <c r="A1" s="383" t="s">
        <v>14</v>
      </c>
      <c r="B1" s="383"/>
      <c r="C1" s="383"/>
      <c r="D1" s="383"/>
      <c r="E1" s="383"/>
      <c r="F1" s="383"/>
      <c r="G1" s="383"/>
      <c r="H1" s="383"/>
      <c r="I1" s="383"/>
      <c r="J1" s="383"/>
      <c r="K1" s="383"/>
      <c r="L1" s="383"/>
      <c r="M1" s="383"/>
    </row>
    <row r="2" spans="1:15" ht="18" customHeight="1">
      <c r="A2" s="383" t="s">
        <v>12</v>
      </c>
      <c r="B2" s="383"/>
      <c r="C2" s="383"/>
      <c r="D2" s="383"/>
      <c r="E2" s="383"/>
      <c r="F2" s="383"/>
      <c r="G2" s="383"/>
      <c r="H2" s="383"/>
      <c r="I2" s="383"/>
      <c r="J2" s="383"/>
      <c r="K2" s="383"/>
      <c r="L2" s="383"/>
      <c r="M2" s="383"/>
    </row>
    <row r="3" spans="1:15" ht="16.149999999999999" customHeight="1">
      <c r="A3" s="383" t="s">
        <v>13</v>
      </c>
      <c r="B3" s="383"/>
      <c r="C3" s="383"/>
      <c r="D3" s="383"/>
      <c r="E3" s="383"/>
      <c r="F3" s="383"/>
      <c r="G3" s="383"/>
      <c r="H3" s="383"/>
      <c r="I3" s="383"/>
      <c r="J3" s="383"/>
      <c r="K3" s="383"/>
      <c r="L3" s="383"/>
      <c r="M3" s="383"/>
    </row>
    <row r="4" spans="1:15" ht="15.6" customHeight="1">
      <c r="A4" s="383"/>
      <c r="B4" s="383"/>
      <c r="C4" s="383"/>
      <c r="D4" s="383"/>
      <c r="E4" s="383"/>
      <c r="F4" s="383"/>
      <c r="G4" s="383"/>
      <c r="H4" s="383"/>
      <c r="I4" s="383"/>
      <c r="J4" s="383"/>
      <c r="K4" s="383"/>
      <c r="L4" s="383"/>
      <c r="M4" s="383"/>
    </row>
    <row r="5" spans="1:15" ht="15.6" customHeight="1">
      <c r="A5" s="83"/>
      <c r="B5" s="81"/>
      <c r="C5" s="83"/>
      <c r="D5" s="83"/>
      <c r="E5" s="83"/>
      <c r="F5" s="83"/>
      <c r="G5" s="83"/>
      <c r="H5" s="3"/>
      <c r="I5" s="3"/>
      <c r="J5" s="3"/>
      <c r="K5" s="3"/>
      <c r="L5" s="3"/>
      <c r="M5" s="203" t="s">
        <v>15</v>
      </c>
    </row>
    <row r="6" spans="1:15" ht="39" customHeight="1">
      <c r="A6" s="386" t="s">
        <v>130</v>
      </c>
      <c r="B6" s="386"/>
      <c r="C6" s="386"/>
      <c r="D6" s="386"/>
      <c r="E6" s="386"/>
      <c r="F6" s="386"/>
      <c r="G6" s="386"/>
      <c r="H6" s="386"/>
      <c r="I6" s="386"/>
      <c r="J6" s="386"/>
      <c r="K6" s="386"/>
      <c r="L6" s="386"/>
      <c r="M6" s="386"/>
    </row>
    <row r="7" spans="1:15" ht="22.5" customHeight="1">
      <c r="A7" s="384" t="s">
        <v>0</v>
      </c>
      <c r="B7" s="385" t="s">
        <v>31</v>
      </c>
      <c r="C7" s="384" t="s">
        <v>1</v>
      </c>
      <c r="D7" s="399" t="s">
        <v>352</v>
      </c>
      <c r="E7" s="399" t="s">
        <v>353</v>
      </c>
      <c r="F7" s="402" t="s">
        <v>131</v>
      </c>
      <c r="G7" s="403"/>
      <c r="H7" s="403"/>
      <c r="I7" s="403"/>
      <c r="J7" s="403"/>
      <c r="K7" s="403"/>
      <c r="L7" s="403"/>
      <c r="M7" s="403"/>
      <c r="N7" s="404"/>
      <c r="O7" s="387" t="s">
        <v>400</v>
      </c>
    </row>
    <row r="8" spans="1:15" ht="29.25" customHeight="1">
      <c r="A8" s="384"/>
      <c r="B8" s="385"/>
      <c r="C8" s="384"/>
      <c r="D8" s="400"/>
      <c r="E8" s="400"/>
      <c r="F8" s="237" t="s">
        <v>212</v>
      </c>
      <c r="G8" s="237" t="s">
        <v>213</v>
      </c>
      <c r="H8" s="171" t="s">
        <v>11</v>
      </c>
      <c r="I8" s="171" t="s">
        <v>30</v>
      </c>
      <c r="J8" s="99" t="s">
        <v>32</v>
      </c>
      <c r="K8" s="99" t="s">
        <v>33</v>
      </c>
      <c r="L8" s="99" t="s">
        <v>34</v>
      </c>
      <c r="M8" s="99" t="s">
        <v>35</v>
      </c>
      <c r="N8" s="235" t="s">
        <v>399</v>
      </c>
      <c r="O8" s="388"/>
    </row>
    <row r="9" spans="1:15" s="190" customFormat="1" ht="12.75">
      <c r="A9" s="86">
        <v>1</v>
      </c>
      <c r="B9" s="82">
        <v>2</v>
      </c>
      <c r="C9" s="189">
        <v>3</v>
      </c>
      <c r="D9" s="86">
        <v>4</v>
      </c>
      <c r="E9" s="86">
        <v>5</v>
      </c>
      <c r="F9" s="86">
        <v>6</v>
      </c>
      <c r="G9" s="86">
        <v>7</v>
      </c>
      <c r="H9" s="4">
        <v>8</v>
      </c>
      <c r="I9" s="4">
        <v>9</v>
      </c>
      <c r="J9" s="4">
        <v>6</v>
      </c>
      <c r="K9" s="4">
        <v>7</v>
      </c>
      <c r="L9" s="4">
        <v>8</v>
      </c>
      <c r="M9" s="4">
        <v>9</v>
      </c>
      <c r="N9" s="4">
        <v>10</v>
      </c>
      <c r="O9" s="4">
        <v>11</v>
      </c>
    </row>
    <row r="10" spans="1:15" ht="16.5" customHeight="1">
      <c r="A10" s="401" t="s">
        <v>209</v>
      </c>
      <c r="B10" s="401"/>
      <c r="C10" s="401"/>
      <c r="D10" s="401"/>
      <c r="E10" s="401"/>
      <c r="F10" s="401"/>
      <c r="G10" s="401"/>
      <c r="H10" s="401"/>
      <c r="I10" s="401"/>
      <c r="J10" s="401"/>
      <c r="K10" s="401"/>
      <c r="L10" s="401"/>
      <c r="M10" s="401"/>
      <c r="N10" s="235"/>
      <c r="O10" s="235"/>
    </row>
    <row r="11" spans="1:15" s="97" customFormat="1" ht="108.75" customHeight="1">
      <c r="A11" s="84">
        <v>1</v>
      </c>
      <c r="B11" s="96" t="s">
        <v>210</v>
      </c>
      <c r="C11" s="84" t="s">
        <v>172</v>
      </c>
      <c r="D11" s="84" t="s">
        <v>354</v>
      </c>
      <c r="E11" s="84" t="s">
        <v>361</v>
      </c>
      <c r="F11" s="84" t="s">
        <v>214</v>
      </c>
      <c r="G11" s="84" t="s">
        <v>214</v>
      </c>
      <c r="H11" s="55">
        <v>100</v>
      </c>
      <c r="I11" s="55">
        <v>100</v>
      </c>
      <c r="J11" s="55">
        <v>100</v>
      </c>
      <c r="K11" s="55">
        <v>100</v>
      </c>
      <c r="L11" s="55">
        <v>100</v>
      </c>
      <c r="M11" s="55">
        <v>100</v>
      </c>
      <c r="N11" s="236"/>
      <c r="O11" s="226"/>
    </row>
    <row r="12" spans="1:15" ht="17.25" customHeight="1">
      <c r="A12" s="394" t="s">
        <v>132</v>
      </c>
      <c r="B12" s="394"/>
      <c r="C12" s="394"/>
      <c r="D12" s="394"/>
      <c r="E12" s="394"/>
      <c r="F12" s="394"/>
      <c r="G12" s="394"/>
      <c r="H12" s="394"/>
      <c r="I12" s="394"/>
      <c r="J12" s="394"/>
      <c r="K12" s="394"/>
      <c r="L12" s="394"/>
      <c r="M12" s="394"/>
      <c r="N12" s="235"/>
      <c r="O12" s="235"/>
    </row>
    <row r="13" spans="1:15" ht="16.5" customHeight="1">
      <c r="A13" s="395" t="s">
        <v>201</v>
      </c>
      <c r="B13" s="395"/>
      <c r="C13" s="395"/>
      <c r="D13" s="395"/>
      <c r="E13" s="395"/>
      <c r="F13" s="395"/>
      <c r="G13" s="395"/>
      <c r="H13" s="395"/>
      <c r="I13" s="395"/>
      <c r="J13" s="395"/>
      <c r="K13" s="395"/>
      <c r="L13" s="395"/>
      <c r="M13" s="395"/>
      <c r="N13" s="235"/>
      <c r="O13" s="235"/>
    </row>
    <row r="14" spans="1:15" s="97" customFormat="1" ht="107.25" customHeight="1">
      <c r="A14" s="84">
        <v>2</v>
      </c>
      <c r="B14" s="96" t="s">
        <v>210</v>
      </c>
      <c r="C14" s="84" t="s">
        <v>172</v>
      </c>
      <c r="D14" s="84" t="s">
        <v>354</v>
      </c>
      <c r="E14" s="204" t="s">
        <v>368</v>
      </c>
      <c r="F14" s="84" t="s">
        <v>214</v>
      </c>
      <c r="G14" s="84" t="s">
        <v>214</v>
      </c>
      <c r="H14" s="55">
        <v>100</v>
      </c>
      <c r="I14" s="55">
        <v>100</v>
      </c>
      <c r="J14" s="55">
        <v>100</v>
      </c>
      <c r="K14" s="55">
        <v>100</v>
      </c>
      <c r="L14" s="55">
        <v>100</v>
      </c>
      <c r="M14" s="55">
        <v>100</v>
      </c>
      <c r="N14" s="236"/>
      <c r="O14" s="387" t="s">
        <v>401</v>
      </c>
    </row>
    <row r="15" spans="1:15" ht="70.5" customHeight="1">
      <c r="A15" s="98">
        <v>3</v>
      </c>
      <c r="B15" s="59" t="s">
        <v>236</v>
      </c>
      <c r="C15" s="98" t="s">
        <v>172</v>
      </c>
      <c r="D15" s="169" t="s">
        <v>354</v>
      </c>
      <c r="E15" s="204" t="s">
        <v>367</v>
      </c>
      <c r="F15" s="5">
        <f>F17/F18*100</f>
        <v>100</v>
      </c>
      <c r="G15" s="5">
        <f t="shared" ref="G15" si="0">G17/G18*100</f>
        <v>100</v>
      </c>
      <c r="H15" s="5">
        <f>H17/H18*100</f>
        <v>100</v>
      </c>
      <c r="I15" s="5">
        <f t="shared" ref="I15:M15" si="1">I17/I18*100</f>
        <v>100</v>
      </c>
      <c r="J15" s="5">
        <f t="shared" si="1"/>
        <v>100</v>
      </c>
      <c r="K15" s="5">
        <f t="shared" si="1"/>
        <v>100</v>
      </c>
      <c r="L15" s="5">
        <f t="shared" si="1"/>
        <v>100</v>
      </c>
      <c r="M15" s="5">
        <f t="shared" si="1"/>
        <v>100</v>
      </c>
      <c r="N15" s="235"/>
      <c r="O15" s="389"/>
    </row>
    <row r="16" spans="1:15" ht="12.75" hidden="1" customHeight="1">
      <c r="A16" s="85"/>
      <c r="B16" s="103" t="s">
        <v>171</v>
      </c>
      <c r="C16" s="85"/>
      <c r="D16" s="85"/>
      <c r="E16" s="85"/>
      <c r="F16" s="85"/>
      <c r="G16" s="85"/>
      <c r="H16" s="72"/>
      <c r="I16" s="72"/>
      <c r="J16" s="72"/>
      <c r="K16" s="72"/>
      <c r="L16" s="72"/>
      <c r="M16" s="72"/>
      <c r="N16" s="235"/>
      <c r="O16" s="389"/>
    </row>
    <row r="17" spans="1:15" ht="52.5" hidden="1" customHeight="1">
      <c r="A17" s="85"/>
      <c r="B17" s="103" t="s">
        <v>169</v>
      </c>
      <c r="C17" s="85" t="s">
        <v>173</v>
      </c>
      <c r="D17" s="85"/>
      <c r="E17" s="85"/>
      <c r="F17" s="85">
        <v>64</v>
      </c>
      <c r="G17" s="104">
        <v>40</v>
      </c>
      <c r="H17" s="72">
        <v>40</v>
      </c>
      <c r="I17" s="72">
        <v>40</v>
      </c>
      <c r="J17" s="72">
        <v>40</v>
      </c>
      <c r="K17" s="72">
        <v>40</v>
      </c>
      <c r="L17" s="72">
        <v>40</v>
      </c>
      <c r="M17" s="72">
        <v>40</v>
      </c>
      <c r="N17" s="235"/>
      <c r="O17" s="389"/>
    </row>
    <row r="18" spans="1:15" ht="39.75" hidden="1" customHeight="1">
      <c r="A18" s="85"/>
      <c r="B18" s="103" t="s">
        <v>170</v>
      </c>
      <c r="C18" s="85" t="s">
        <v>173</v>
      </c>
      <c r="D18" s="85"/>
      <c r="E18" s="85"/>
      <c r="F18" s="85">
        <v>64</v>
      </c>
      <c r="G18" s="104">
        <v>40</v>
      </c>
      <c r="H18" s="72">
        <v>40</v>
      </c>
      <c r="I18" s="72">
        <v>40</v>
      </c>
      <c r="J18" s="72">
        <v>40</v>
      </c>
      <c r="K18" s="72">
        <v>40</v>
      </c>
      <c r="L18" s="72">
        <v>40</v>
      </c>
      <c r="M18" s="72">
        <v>40</v>
      </c>
      <c r="N18" s="235"/>
      <c r="O18" s="389"/>
    </row>
    <row r="19" spans="1:15" ht="16.5" customHeight="1">
      <c r="A19" s="396" t="s">
        <v>202</v>
      </c>
      <c r="B19" s="397"/>
      <c r="C19" s="397"/>
      <c r="D19" s="397"/>
      <c r="E19" s="397"/>
      <c r="F19" s="397"/>
      <c r="G19" s="397"/>
      <c r="H19" s="397"/>
      <c r="I19" s="397"/>
      <c r="J19" s="397"/>
      <c r="K19" s="397"/>
      <c r="L19" s="397"/>
      <c r="M19" s="398"/>
      <c r="N19" s="235"/>
      <c r="O19" s="389"/>
    </row>
    <row r="20" spans="1:15" ht="131.25" customHeight="1">
      <c r="A20" s="98">
        <v>4</v>
      </c>
      <c r="B20" s="209" t="s">
        <v>174</v>
      </c>
      <c r="C20" s="98" t="s">
        <v>172</v>
      </c>
      <c r="D20" s="169" t="s">
        <v>354</v>
      </c>
      <c r="E20" s="204" t="s">
        <v>367</v>
      </c>
      <c r="F20" s="5">
        <f t="shared" ref="F20:G20" si="2">F22/F23*100</f>
        <v>100</v>
      </c>
      <c r="G20" s="5">
        <f t="shared" si="2"/>
        <v>83.333333333333343</v>
      </c>
      <c r="H20" s="5">
        <f>H22/H23*100</f>
        <v>83.333333333333343</v>
      </c>
      <c r="I20" s="5">
        <f t="shared" ref="I20:M20" si="3">I22/I23*100</f>
        <v>83.333333333333343</v>
      </c>
      <c r="J20" s="5">
        <f t="shared" si="3"/>
        <v>100</v>
      </c>
      <c r="K20" s="5">
        <f t="shared" si="3"/>
        <v>100</v>
      </c>
      <c r="L20" s="5">
        <f t="shared" si="3"/>
        <v>100</v>
      </c>
      <c r="M20" s="5">
        <f t="shared" si="3"/>
        <v>100</v>
      </c>
      <c r="N20" s="235"/>
      <c r="O20" s="389"/>
    </row>
    <row r="21" spans="1:15" ht="17.25" hidden="1" customHeight="1">
      <c r="A21" s="85"/>
      <c r="B21" s="103" t="s">
        <v>171</v>
      </c>
      <c r="C21" s="85"/>
      <c r="D21" s="85"/>
      <c r="E21" s="85"/>
      <c r="F21" s="85"/>
      <c r="G21" s="85"/>
      <c r="H21" s="72"/>
      <c r="I21" s="72"/>
      <c r="J21" s="72"/>
      <c r="K21" s="72"/>
      <c r="L21" s="72"/>
      <c r="M21" s="72"/>
      <c r="N21" s="235"/>
      <c r="O21" s="389"/>
    </row>
    <row r="22" spans="1:15" ht="91.5" hidden="1" customHeight="1">
      <c r="A22" s="85"/>
      <c r="B22" s="103" t="s">
        <v>175</v>
      </c>
      <c r="C22" s="85" t="s">
        <v>173</v>
      </c>
      <c r="D22" s="85"/>
      <c r="E22" s="85"/>
      <c r="F22" s="85">
        <v>6</v>
      </c>
      <c r="G22" s="85">
        <v>5</v>
      </c>
      <c r="H22" s="72">
        <v>5</v>
      </c>
      <c r="I22" s="72">
        <v>5</v>
      </c>
      <c r="J22" s="72">
        <v>6</v>
      </c>
      <c r="K22" s="72">
        <v>6</v>
      </c>
      <c r="L22" s="72">
        <v>6</v>
      </c>
      <c r="M22" s="72">
        <v>6</v>
      </c>
      <c r="N22" s="235"/>
      <c r="O22" s="389"/>
    </row>
    <row r="23" spans="1:15" ht="26.25" hidden="1" customHeight="1">
      <c r="A23" s="85"/>
      <c r="B23" s="103" t="s">
        <v>176</v>
      </c>
      <c r="C23" s="85" t="s">
        <v>173</v>
      </c>
      <c r="D23" s="85"/>
      <c r="E23" s="85"/>
      <c r="F23" s="85">
        <v>6</v>
      </c>
      <c r="G23" s="85">
        <v>6</v>
      </c>
      <c r="H23" s="72">
        <v>6</v>
      </c>
      <c r="I23" s="72">
        <v>6</v>
      </c>
      <c r="J23" s="72">
        <v>6</v>
      </c>
      <c r="K23" s="72">
        <v>6</v>
      </c>
      <c r="L23" s="72">
        <v>6</v>
      </c>
      <c r="M23" s="72">
        <v>6</v>
      </c>
      <c r="N23" s="235"/>
      <c r="O23" s="389"/>
    </row>
    <row r="24" spans="1:15" ht="30" customHeight="1">
      <c r="A24" s="98">
        <v>5</v>
      </c>
      <c r="B24" s="59" t="s">
        <v>235</v>
      </c>
      <c r="C24" s="98" t="s">
        <v>173</v>
      </c>
      <c r="D24" s="169" t="s">
        <v>355</v>
      </c>
      <c r="E24" s="169" t="s">
        <v>360</v>
      </c>
      <c r="F24" s="98">
        <v>1</v>
      </c>
      <c r="G24" s="98">
        <v>1</v>
      </c>
      <c r="H24" s="99">
        <v>2</v>
      </c>
      <c r="I24" s="99">
        <v>2</v>
      </c>
      <c r="J24" s="99">
        <v>2</v>
      </c>
      <c r="K24" s="99">
        <v>1</v>
      </c>
      <c r="L24" s="99">
        <v>1</v>
      </c>
      <c r="M24" s="99">
        <v>1</v>
      </c>
      <c r="N24" s="235"/>
      <c r="O24" s="390"/>
    </row>
    <row r="25" spans="1:15" ht="17.25" customHeight="1">
      <c r="A25" s="394" t="s">
        <v>142</v>
      </c>
      <c r="B25" s="394"/>
      <c r="C25" s="394"/>
      <c r="D25" s="394"/>
      <c r="E25" s="394"/>
      <c r="F25" s="394"/>
      <c r="G25" s="394"/>
      <c r="H25" s="394"/>
      <c r="I25" s="394"/>
      <c r="J25" s="394"/>
      <c r="K25" s="394"/>
      <c r="L25" s="394"/>
      <c r="M25" s="394"/>
      <c r="N25" s="235"/>
      <c r="O25" s="235"/>
    </row>
    <row r="26" spans="1:15" ht="27.75" customHeight="1">
      <c r="A26" s="395" t="s">
        <v>234</v>
      </c>
      <c r="B26" s="395"/>
      <c r="C26" s="395"/>
      <c r="D26" s="395"/>
      <c r="E26" s="395"/>
      <c r="F26" s="395"/>
      <c r="G26" s="395"/>
      <c r="H26" s="395"/>
      <c r="I26" s="395"/>
      <c r="J26" s="395"/>
      <c r="K26" s="395"/>
      <c r="L26" s="395"/>
      <c r="M26" s="395"/>
      <c r="N26" s="235"/>
      <c r="O26" s="235"/>
    </row>
    <row r="27" spans="1:15" s="97" customFormat="1" ht="106.5" customHeight="1">
      <c r="A27" s="84">
        <v>6</v>
      </c>
      <c r="B27" s="96" t="s">
        <v>210</v>
      </c>
      <c r="C27" s="84" t="s">
        <v>172</v>
      </c>
      <c r="D27" s="84" t="s">
        <v>354</v>
      </c>
      <c r="E27" s="204" t="s">
        <v>369</v>
      </c>
      <c r="F27" s="84" t="s">
        <v>214</v>
      </c>
      <c r="G27" s="84" t="s">
        <v>214</v>
      </c>
      <c r="H27" s="55">
        <v>100</v>
      </c>
      <c r="I27" s="55">
        <v>100</v>
      </c>
      <c r="J27" s="55">
        <v>100</v>
      </c>
      <c r="K27" s="55">
        <v>100</v>
      </c>
      <c r="L27" s="55">
        <v>100</v>
      </c>
      <c r="M27" s="55">
        <v>100</v>
      </c>
      <c r="N27" s="236"/>
      <c r="O27" s="391" t="s">
        <v>402</v>
      </c>
    </row>
    <row r="28" spans="1:15" ht="55.5" customHeight="1">
      <c r="A28" s="98">
        <v>7</v>
      </c>
      <c r="B28" s="59" t="s">
        <v>178</v>
      </c>
      <c r="C28" s="98" t="s">
        <v>173</v>
      </c>
      <c r="D28" s="169" t="s">
        <v>354</v>
      </c>
      <c r="E28" s="169" t="s">
        <v>360</v>
      </c>
      <c r="F28" s="98" t="s">
        <v>214</v>
      </c>
      <c r="G28" s="98" t="s">
        <v>214</v>
      </c>
      <c r="H28" s="99">
        <v>20</v>
      </c>
      <c r="I28" s="99">
        <v>20</v>
      </c>
      <c r="J28" s="99">
        <v>20</v>
      </c>
      <c r="K28" s="99">
        <v>20</v>
      </c>
      <c r="L28" s="99">
        <v>20</v>
      </c>
      <c r="M28" s="99">
        <v>20</v>
      </c>
      <c r="N28" s="235"/>
      <c r="O28" s="392"/>
    </row>
    <row r="29" spans="1:15" ht="81" customHeight="1">
      <c r="A29" s="98">
        <v>8</v>
      </c>
      <c r="B29" s="59" t="s">
        <v>192</v>
      </c>
      <c r="C29" s="98" t="s">
        <v>173</v>
      </c>
      <c r="D29" s="169" t="s">
        <v>354</v>
      </c>
      <c r="E29" s="169" t="s">
        <v>360</v>
      </c>
      <c r="F29" s="156" t="s">
        <v>214</v>
      </c>
      <c r="G29" s="98" t="s">
        <v>214</v>
      </c>
      <c r="H29" s="99">
        <v>6</v>
      </c>
      <c r="I29" s="99">
        <v>6</v>
      </c>
      <c r="J29" s="99">
        <v>6</v>
      </c>
      <c r="K29" s="99">
        <v>6</v>
      </c>
      <c r="L29" s="99">
        <v>6</v>
      </c>
      <c r="M29" s="99">
        <v>6</v>
      </c>
      <c r="N29" s="235"/>
      <c r="O29" s="392"/>
    </row>
    <row r="30" spans="1:15" ht="96.75" customHeight="1">
      <c r="A30" s="84">
        <v>9</v>
      </c>
      <c r="B30" s="96" t="s">
        <v>310</v>
      </c>
      <c r="C30" s="84" t="s">
        <v>172</v>
      </c>
      <c r="D30" s="84" t="s">
        <v>354</v>
      </c>
      <c r="E30" s="169" t="s">
        <v>360</v>
      </c>
      <c r="F30" s="84" t="s">
        <v>214</v>
      </c>
      <c r="G30" s="84" t="s">
        <v>214</v>
      </c>
      <c r="H30" s="55" t="s">
        <v>214</v>
      </c>
      <c r="I30" s="55">
        <v>100</v>
      </c>
      <c r="J30" s="55">
        <v>100</v>
      </c>
      <c r="K30" s="55">
        <v>100</v>
      </c>
      <c r="L30" s="55">
        <v>100</v>
      </c>
      <c r="M30" s="55">
        <v>100</v>
      </c>
      <c r="N30" s="235"/>
      <c r="O30" s="393"/>
    </row>
    <row r="50" ht="62.25" customHeight="1"/>
    <row r="51" ht="13.9" customHeight="1"/>
    <row r="52" ht="17.25" customHeight="1"/>
    <row r="53" ht="13.9" customHeight="1"/>
    <row r="58" ht="34.9" customHeight="1"/>
    <row r="59" ht="27" customHeight="1"/>
    <row r="60" ht="105.75" customHeight="1"/>
    <row r="61" ht="28.15" customHeight="1"/>
    <row r="62" ht="97.9" customHeight="1"/>
    <row r="63" ht="41.25" customHeight="1"/>
    <row r="64" ht="93" customHeight="1"/>
    <row r="65" ht="102.6" customHeight="1"/>
    <row r="66" ht="36.75" customHeight="1"/>
    <row r="67" ht="110.45" customHeight="1"/>
    <row r="68" ht="53.25" customHeight="1"/>
    <row r="69" ht="167.25" customHeight="1"/>
    <row r="70" ht="31.15" customHeight="1"/>
    <row r="71" ht="30" customHeight="1"/>
    <row r="72" ht="108.6" customHeight="1"/>
    <row r="73" ht="82.15" customHeight="1"/>
    <row r="74" ht="73.5" customHeight="1"/>
    <row r="75" ht="33" customHeight="1"/>
    <row r="76" ht="127.15" customHeight="1"/>
    <row r="77" ht="106.9" customHeight="1"/>
    <row r="78" ht="61.15" customHeight="1"/>
    <row r="79" ht="32.450000000000003" customHeight="1"/>
    <row r="80" ht="67.900000000000006" customHeight="1"/>
    <row r="81" ht="100.9" customHeight="1"/>
    <row r="82" ht="70.900000000000006" customHeight="1"/>
    <row r="83" ht="43.9" customHeight="1"/>
    <row r="84" ht="69.599999999999994" customHeight="1"/>
    <row r="85" ht="87.75" customHeight="1"/>
    <row r="86" ht="22.15" customHeight="1"/>
    <row r="87" ht="21.6" customHeight="1"/>
    <row r="89" ht="29.45" customHeight="1"/>
    <row r="93" ht="33" customHeight="1"/>
    <row r="95" ht="22.15" customHeight="1"/>
    <row r="96" ht="37.9" customHeight="1"/>
    <row r="97" ht="88.15" customHeight="1"/>
    <row r="98" ht="51" customHeight="1"/>
    <row r="99" ht="56.45" customHeight="1"/>
    <row r="100" ht="25.9" customHeight="1"/>
    <row r="101" ht="74.45" customHeight="1"/>
    <row r="102" ht="61.9" customHeight="1"/>
    <row r="103" ht="89.45" customHeight="1"/>
    <row r="104" ht="31.15" customHeight="1"/>
    <row r="105" ht="95.45" customHeight="1"/>
  </sheetData>
  <mergeCells count="20">
    <mergeCell ref="O7:O8"/>
    <mergeCell ref="O14:O24"/>
    <mergeCell ref="O27:O30"/>
    <mergeCell ref="A25:M25"/>
    <mergeCell ref="A26:M26"/>
    <mergeCell ref="A19:M19"/>
    <mergeCell ref="D7:D8"/>
    <mergeCell ref="E7:E8"/>
    <mergeCell ref="A10:M10"/>
    <mergeCell ref="A12:M12"/>
    <mergeCell ref="A13:M13"/>
    <mergeCell ref="F7:N7"/>
    <mergeCell ref="A1:M1"/>
    <mergeCell ref="C7:C8"/>
    <mergeCell ref="B7:B8"/>
    <mergeCell ref="A7:A8"/>
    <mergeCell ref="A2:M2"/>
    <mergeCell ref="A3:M3"/>
    <mergeCell ref="A4:M4"/>
    <mergeCell ref="A6:M6"/>
  </mergeCells>
  <pageMargins left="0.51181102362204722" right="0.51181102362204722" top="0.55118110236220474" bottom="0.55118110236220474" header="0.31496062992125984" footer="0.31496062992125984"/>
  <pageSetup paperSize="9" scale="71" fitToHeight="0" orientation="portrait" r:id="rId1"/>
</worksheet>
</file>

<file path=xl/worksheets/sheet6.xml><?xml version="1.0" encoding="utf-8"?>
<worksheet xmlns="http://schemas.openxmlformats.org/spreadsheetml/2006/main" xmlns:r="http://schemas.openxmlformats.org/officeDocument/2006/relationships">
  <dimension ref="A1:H146"/>
  <sheetViews>
    <sheetView zoomScale="90" zoomScaleNormal="90" workbookViewId="0">
      <pane ySplit="5" topLeftCell="A12" activePane="bottomLeft" state="frozen"/>
      <selection pane="bottomLeft" activeCell="G15" sqref="G15"/>
    </sheetView>
  </sheetViews>
  <sheetFormatPr defaultRowHeight="15"/>
  <cols>
    <col min="1" max="1" width="9" style="65" customWidth="1"/>
    <col min="2" max="2" width="32.5703125" style="65" customWidth="1"/>
    <col min="3" max="3" width="23.5703125" style="8" customWidth="1"/>
    <col min="4" max="4" width="10.85546875" style="65" customWidth="1"/>
    <col min="5" max="5" width="11.140625" style="2" customWidth="1"/>
    <col min="6" max="6" width="28.140625" style="186" hidden="1" customWidth="1"/>
    <col min="7" max="7" width="28.42578125" style="120" customWidth="1"/>
    <col min="8" max="8" width="35.28515625" style="121" customWidth="1"/>
  </cols>
  <sheetData>
    <row r="1" spans="1:8" ht="15.6" customHeight="1">
      <c r="A1" s="411"/>
      <c r="B1" s="411"/>
      <c r="C1" s="411"/>
      <c r="D1" s="411"/>
      <c r="E1" s="411"/>
      <c r="F1" s="411"/>
      <c r="G1" s="411"/>
      <c r="H1" s="411"/>
    </row>
    <row r="2" spans="1:8" ht="15.6" customHeight="1">
      <c r="A2" s="54"/>
      <c r="B2" s="54"/>
      <c r="C2" s="47"/>
      <c r="D2" s="54"/>
      <c r="E2" s="67"/>
      <c r="F2" s="170"/>
      <c r="G2" s="112"/>
      <c r="H2" s="203" t="s">
        <v>29</v>
      </c>
    </row>
    <row r="3" spans="1:8" ht="36" customHeight="1">
      <c r="A3" s="415" t="s">
        <v>103</v>
      </c>
      <c r="B3" s="415"/>
      <c r="C3" s="415"/>
      <c r="D3" s="415"/>
      <c r="E3" s="415"/>
      <c r="F3" s="415"/>
      <c r="G3" s="415"/>
      <c r="H3" s="415"/>
    </row>
    <row r="4" spans="1:8" ht="84.6" customHeight="1">
      <c r="A4" s="55" t="s">
        <v>0</v>
      </c>
      <c r="B4" s="218" t="s">
        <v>36</v>
      </c>
      <c r="C4" s="226" t="s">
        <v>403</v>
      </c>
      <c r="D4" s="218" t="s">
        <v>37</v>
      </c>
      <c r="E4" s="218" t="s">
        <v>38</v>
      </c>
      <c r="F4" s="171" t="s">
        <v>39</v>
      </c>
      <c r="G4" s="95" t="s">
        <v>40</v>
      </c>
      <c r="H4" s="226" t="s">
        <v>404</v>
      </c>
    </row>
    <row r="5" spans="1:8">
      <c r="A5" s="4">
        <v>1</v>
      </c>
      <c r="B5" s="4">
        <v>2</v>
      </c>
      <c r="C5" s="7">
        <v>3</v>
      </c>
      <c r="D5" s="4">
        <v>4</v>
      </c>
      <c r="E5" s="4">
        <v>5</v>
      </c>
      <c r="F5" s="172">
        <v>6</v>
      </c>
      <c r="G5" s="94">
        <v>6</v>
      </c>
      <c r="H5" s="94">
        <v>7</v>
      </c>
    </row>
    <row r="6" spans="1:8">
      <c r="A6" s="412" t="s">
        <v>209</v>
      </c>
      <c r="B6" s="413"/>
      <c r="C6" s="413"/>
      <c r="D6" s="413"/>
      <c r="E6" s="413"/>
      <c r="F6" s="413"/>
      <c r="G6" s="413"/>
      <c r="H6" s="414"/>
    </row>
    <row r="7" spans="1:8">
      <c r="A7" s="412" t="s">
        <v>132</v>
      </c>
      <c r="B7" s="413"/>
      <c r="C7" s="413"/>
      <c r="D7" s="413"/>
      <c r="E7" s="413"/>
      <c r="F7" s="413"/>
      <c r="G7" s="413"/>
      <c r="H7" s="414"/>
    </row>
    <row r="8" spans="1:8">
      <c r="A8" s="416" t="s">
        <v>201</v>
      </c>
      <c r="B8" s="417"/>
      <c r="C8" s="417"/>
      <c r="D8" s="417"/>
      <c r="E8" s="417"/>
      <c r="F8" s="417"/>
      <c r="G8" s="417"/>
      <c r="H8" s="418"/>
    </row>
    <row r="9" spans="1:8" ht="102" customHeight="1">
      <c r="A9" s="210" t="s">
        <v>133</v>
      </c>
      <c r="B9" s="56" t="s">
        <v>98</v>
      </c>
      <c r="C9" s="56" t="s">
        <v>151</v>
      </c>
      <c r="D9" s="66" t="s">
        <v>149</v>
      </c>
      <c r="E9" s="26" t="s">
        <v>150</v>
      </c>
      <c r="F9" s="173" t="s">
        <v>156</v>
      </c>
      <c r="G9" s="113" t="s">
        <v>224</v>
      </c>
      <c r="H9" s="158" t="s">
        <v>370</v>
      </c>
    </row>
    <row r="10" spans="1:8" ht="257.25" customHeight="1">
      <c r="A10" s="211" t="s">
        <v>134</v>
      </c>
      <c r="B10" s="56" t="s">
        <v>118</v>
      </c>
      <c r="C10" s="56" t="s">
        <v>288</v>
      </c>
      <c r="D10" s="66" t="s">
        <v>149</v>
      </c>
      <c r="E10" s="26" t="s">
        <v>150</v>
      </c>
      <c r="F10" s="174" t="s">
        <v>157</v>
      </c>
      <c r="G10" s="113" t="s">
        <v>225</v>
      </c>
      <c r="H10" s="158" t="s">
        <v>371</v>
      </c>
    </row>
    <row r="11" spans="1:8" ht="164.25" customHeight="1">
      <c r="A11" s="210" t="s">
        <v>135</v>
      </c>
      <c r="B11" s="56" t="s">
        <v>136</v>
      </c>
      <c r="C11" s="56" t="s">
        <v>289</v>
      </c>
      <c r="D11" s="66" t="s">
        <v>149</v>
      </c>
      <c r="E11" s="26" t="s">
        <v>150</v>
      </c>
      <c r="F11" s="174" t="s">
        <v>158</v>
      </c>
      <c r="G11" s="114" t="s">
        <v>226</v>
      </c>
      <c r="H11" s="158" t="s">
        <v>372</v>
      </c>
    </row>
    <row r="12" spans="1:8" ht="194.45" customHeight="1">
      <c r="A12" s="212" t="s">
        <v>137</v>
      </c>
      <c r="B12" s="57" t="s">
        <v>65</v>
      </c>
      <c r="C12" s="56" t="s">
        <v>152</v>
      </c>
      <c r="D12" s="66" t="s">
        <v>149</v>
      </c>
      <c r="E12" s="26" t="s">
        <v>150</v>
      </c>
      <c r="F12" s="175" t="s">
        <v>159</v>
      </c>
      <c r="G12" s="71" t="s">
        <v>227</v>
      </c>
      <c r="H12" s="212" t="s">
        <v>373</v>
      </c>
    </row>
    <row r="13" spans="1:8">
      <c r="A13" s="419" t="s">
        <v>202</v>
      </c>
      <c r="B13" s="420"/>
      <c r="C13" s="420"/>
      <c r="D13" s="420"/>
      <c r="E13" s="420"/>
      <c r="F13" s="420"/>
      <c r="G13" s="420"/>
      <c r="H13" s="421"/>
    </row>
    <row r="14" spans="1:8" s="50" customFormat="1" ht="127.5">
      <c r="A14" s="57" t="s">
        <v>138</v>
      </c>
      <c r="B14" s="57" t="s">
        <v>102</v>
      </c>
      <c r="C14" s="56" t="s">
        <v>148</v>
      </c>
      <c r="D14" s="66" t="s">
        <v>149</v>
      </c>
      <c r="E14" s="26" t="s">
        <v>150</v>
      </c>
      <c r="F14" s="175" t="s">
        <v>160</v>
      </c>
      <c r="G14" s="71" t="s">
        <v>102</v>
      </c>
      <c r="H14" s="57" t="s">
        <v>374</v>
      </c>
    </row>
    <row r="15" spans="1:8" s="50" customFormat="1" ht="141" customHeight="1">
      <c r="A15" s="57" t="s">
        <v>140</v>
      </c>
      <c r="B15" s="57" t="s">
        <v>68</v>
      </c>
      <c r="C15" s="56" t="s">
        <v>153</v>
      </c>
      <c r="D15" s="66" t="s">
        <v>149</v>
      </c>
      <c r="E15" s="26" t="s">
        <v>150</v>
      </c>
      <c r="F15" s="176" t="s">
        <v>161</v>
      </c>
      <c r="G15" s="58" t="s">
        <v>228</v>
      </c>
      <c r="H15" s="215" t="s">
        <v>374</v>
      </c>
    </row>
    <row r="16" spans="1:8" s="51" customFormat="1" ht="134.25" customHeight="1">
      <c r="A16" s="58" t="s">
        <v>76</v>
      </c>
      <c r="B16" s="59" t="s">
        <v>139</v>
      </c>
      <c r="C16" s="56" t="s">
        <v>154</v>
      </c>
      <c r="D16" s="66" t="s">
        <v>149</v>
      </c>
      <c r="E16" s="26" t="s">
        <v>150</v>
      </c>
      <c r="F16" s="177" t="s">
        <v>162</v>
      </c>
      <c r="G16" s="58" t="s">
        <v>229</v>
      </c>
      <c r="H16" s="59" t="s">
        <v>374</v>
      </c>
    </row>
    <row r="17" spans="1:8" s="51" customFormat="1" ht="127.5">
      <c r="A17" s="58" t="s">
        <v>141</v>
      </c>
      <c r="B17" s="59" t="s">
        <v>85</v>
      </c>
      <c r="C17" s="56" t="s">
        <v>154</v>
      </c>
      <c r="D17" s="66" t="s">
        <v>149</v>
      </c>
      <c r="E17" s="26" t="s">
        <v>150</v>
      </c>
      <c r="F17" s="177" t="s">
        <v>163</v>
      </c>
      <c r="G17" s="58" t="s">
        <v>229</v>
      </c>
      <c r="H17" s="59" t="s">
        <v>374</v>
      </c>
    </row>
    <row r="18" spans="1:8" s="51" customFormat="1" ht="127.5">
      <c r="A18" s="58" t="s">
        <v>77</v>
      </c>
      <c r="B18" s="59" t="s">
        <v>94</v>
      </c>
      <c r="C18" s="56" t="s">
        <v>148</v>
      </c>
      <c r="D18" s="66" t="s">
        <v>149</v>
      </c>
      <c r="E18" s="26" t="s">
        <v>150</v>
      </c>
      <c r="F18" s="177" t="s">
        <v>163</v>
      </c>
      <c r="G18" s="58" t="s">
        <v>229</v>
      </c>
      <c r="H18" s="59" t="s">
        <v>374</v>
      </c>
    </row>
    <row r="19" spans="1:8" s="51" customFormat="1" ht="135.75" customHeight="1">
      <c r="A19" s="58" t="s">
        <v>446</v>
      </c>
      <c r="B19" s="59" t="s">
        <v>447</v>
      </c>
      <c r="C19" s="147" t="s">
        <v>291</v>
      </c>
      <c r="D19" s="66" t="s">
        <v>149</v>
      </c>
      <c r="E19" s="258" t="s">
        <v>150</v>
      </c>
      <c r="F19" s="177"/>
      <c r="G19" s="58" t="s">
        <v>229</v>
      </c>
      <c r="H19" s="59" t="s">
        <v>374</v>
      </c>
    </row>
    <row r="20" spans="1:8" s="6" customFormat="1">
      <c r="A20" s="408" t="s">
        <v>142</v>
      </c>
      <c r="B20" s="409"/>
      <c r="C20" s="409"/>
      <c r="D20" s="409"/>
      <c r="E20" s="409"/>
      <c r="F20" s="409"/>
      <c r="G20" s="409"/>
      <c r="H20" s="410"/>
    </row>
    <row r="21" spans="1:8" s="6" customFormat="1">
      <c r="A21" s="405" t="s">
        <v>234</v>
      </c>
      <c r="B21" s="406"/>
      <c r="C21" s="406"/>
      <c r="D21" s="406"/>
      <c r="E21" s="406"/>
      <c r="F21" s="406"/>
      <c r="G21" s="406"/>
      <c r="H21" s="407"/>
    </row>
    <row r="22" spans="1:8" s="49" customFormat="1" ht="157.15" customHeight="1">
      <c r="A22" s="60" t="s">
        <v>143</v>
      </c>
      <c r="B22" s="59" t="s">
        <v>144</v>
      </c>
      <c r="C22" s="56" t="s">
        <v>154</v>
      </c>
      <c r="D22" s="66" t="s">
        <v>149</v>
      </c>
      <c r="E22" s="26" t="s">
        <v>150</v>
      </c>
      <c r="F22" s="178" t="s">
        <v>164</v>
      </c>
      <c r="G22" s="58" t="s">
        <v>144</v>
      </c>
      <c r="H22" s="59" t="s">
        <v>375</v>
      </c>
    </row>
    <row r="23" spans="1:8" s="8" customFormat="1" ht="170.45" customHeight="1">
      <c r="A23" s="213" t="s">
        <v>145</v>
      </c>
      <c r="B23" s="57" t="s">
        <v>90</v>
      </c>
      <c r="C23" s="56" t="s">
        <v>148</v>
      </c>
      <c r="D23" s="66" t="s">
        <v>149</v>
      </c>
      <c r="E23" s="26" t="s">
        <v>150</v>
      </c>
      <c r="F23" s="179" t="s">
        <v>165</v>
      </c>
      <c r="G23" s="71" t="s">
        <v>230</v>
      </c>
      <c r="H23" s="212" t="s">
        <v>376</v>
      </c>
    </row>
    <row r="24" spans="1:8" s="8" customFormat="1" ht="151.5" customHeight="1">
      <c r="A24" s="213" t="s">
        <v>41</v>
      </c>
      <c r="B24" s="57" t="s">
        <v>72</v>
      </c>
      <c r="C24" s="56" t="s">
        <v>155</v>
      </c>
      <c r="D24" s="66" t="s">
        <v>149</v>
      </c>
      <c r="E24" s="26" t="s">
        <v>150</v>
      </c>
      <c r="F24" s="179" t="s">
        <v>166</v>
      </c>
      <c r="G24" s="71" t="s">
        <v>231</v>
      </c>
      <c r="H24" s="212" t="s">
        <v>376</v>
      </c>
    </row>
    <row r="25" spans="1:8" s="8" customFormat="1" ht="166.9" customHeight="1">
      <c r="A25" s="213" t="s">
        <v>146</v>
      </c>
      <c r="B25" s="57" t="s">
        <v>147</v>
      </c>
      <c r="C25" s="56" t="s">
        <v>148</v>
      </c>
      <c r="D25" s="66" t="s">
        <v>149</v>
      </c>
      <c r="E25" s="26" t="s">
        <v>150</v>
      </c>
      <c r="F25" s="179" t="s">
        <v>168</v>
      </c>
      <c r="G25" s="71" t="s">
        <v>232</v>
      </c>
      <c r="H25" s="212" t="s">
        <v>376</v>
      </c>
    </row>
    <row r="26" spans="1:8" s="8" customFormat="1" ht="156" customHeight="1">
      <c r="A26" s="57" t="s">
        <v>47</v>
      </c>
      <c r="B26" s="57" t="s">
        <v>73</v>
      </c>
      <c r="C26" s="56" t="s">
        <v>154</v>
      </c>
      <c r="D26" s="66" t="s">
        <v>149</v>
      </c>
      <c r="E26" s="26" t="s">
        <v>150</v>
      </c>
      <c r="F26" s="179" t="s">
        <v>167</v>
      </c>
      <c r="G26" s="71" t="s">
        <v>231</v>
      </c>
      <c r="H26" s="212" t="s">
        <v>375</v>
      </c>
    </row>
    <row r="27" spans="1:8" s="50" customFormat="1" ht="143.25" customHeight="1">
      <c r="A27" s="157" t="s">
        <v>308</v>
      </c>
      <c r="B27" s="158" t="s">
        <v>311</v>
      </c>
      <c r="C27" s="218" t="s">
        <v>313</v>
      </c>
      <c r="D27" s="218" t="s">
        <v>149</v>
      </c>
      <c r="E27" s="218" t="s">
        <v>150</v>
      </c>
      <c r="F27" s="180" t="s">
        <v>166</v>
      </c>
      <c r="G27" s="13" t="s">
        <v>316</v>
      </c>
      <c r="H27" s="214" t="s">
        <v>375</v>
      </c>
    </row>
    <row r="28" spans="1:8" s="50" customFormat="1" ht="94.15" customHeight="1">
      <c r="A28" s="157" t="s">
        <v>309</v>
      </c>
      <c r="B28" s="158" t="s">
        <v>312</v>
      </c>
      <c r="C28" s="218" t="s">
        <v>314</v>
      </c>
      <c r="D28" s="218" t="s">
        <v>149</v>
      </c>
      <c r="E28" s="218" t="s">
        <v>150</v>
      </c>
      <c r="F28" s="181" t="s">
        <v>315</v>
      </c>
      <c r="G28" s="158" t="s">
        <v>317</v>
      </c>
      <c r="H28" s="157" t="s">
        <v>377</v>
      </c>
    </row>
    <row r="29" spans="1:8" s="50" customFormat="1">
      <c r="A29" s="61"/>
      <c r="B29" s="61"/>
      <c r="C29" s="52"/>
      <c r="D29" s="61"/>
      <c r="E29" s="68"/>
      <c r="F29" s="182"/>
      <c r="G29" s="115"/>
      <c r="H29" s="116"/>
    </row>
    <row r="30" spans="1:8" s="50" customFormat="1">
      <c r="A30" s="61"/>
      <c r="B30" s="61"/>
      <c r="C30" s="52"/>
      <c r="D30" s="61"/>
      <c r="E30" s="68"/>
      <c r="F30" s="182"/>
      <c r="G30" s="115"/>
      <c r="H30" s="116"/>
    </row>
    <row r="31" spans="1:8" s="50" customFormat="1">
      <c r="A31" s="61"/>
      <c r="B31" s="61"/>
      <c r="C31" s="52"/>
      <c r="D31" s="61"/>
      <c r="E31" s="68"/>
      <c r="F31" s="182"/>
      <c r="G31" s="115"/>
      <c r="H31" s="116"/>
    </row>
    <row r="32" spans="1:8" s="50" customFormat="1">
      <c r="A32" s="61"/>
      <c r="B32" s="61"/>
      <c r="C32" s="52"/>
      <c r="D32" s="61"/>
      <c r="E32" s="68"/>
      <c r="F32" s="182"/>
      <c r="G32" s="115"/>
      <c r="H32" s="116"/>
    </row>
    <row r="33" spans="1:8" s="50" customFormat="1">
      <c r="A33" s="61"/>
      <c r="B33" s="61"/>
      <c r="C33" s="52"/>
      <c r="D33" s="61"/>
      <c r="E33" s="68"/>
      <c r="F33" s="182"/>
      <c r="G33" s="115"/>
      <c r="H33" s="116"/>
    </row>
    <row r="34" spans="1:8" s="50" customFormat="1">
      <c r="A34" s="61"/>
      <c r="B34" s="61"/>
      <c r="C34" s="52"/>
      <c r="D34" s="61"/>
      <c r="E34" s="68"/>
      <c r="F34" s="182"/>
      <c r="G34" s="115"/>
      <c r="H34" s="116"/>
    </row>
    <row r="35" spans="1:8" s="50" customFormat="1">
      <c r="A35" s="61"/>
      <c r="B35" s="61"/>
      <c r="C35" s="52"/>
      <c r="D35" s="61"/>
      <c r="E35" s="68"/>
      <c r="F35" s="182"/>
      <c r="G35" s="115"/>
      <c r="H35" s="116"/>
    </row>
    <row r="36" spans="1:8" s="50" customFormat="1">
      <c r="A36" s="61"/>
      <c r="B36" s="61"/>
      <c r="C36" s="52"/>
      <c r="D36" s="61"/>
      <c r="E36" s="68"/>
      <c r="F36" s="182"/>
      <c r="G36" s="115"/>
      <c r="H36" s="116"/>
    </row>
    <row r="37" spans="1:8" s="50" customFormat="1">
      <c r="A37" s="61"/>
      <c r="B37" s="61"/>
      <c r="C37" s="52"/>
      <c r="D37" s="61"/>
      <c r="E37" s="68"/>
      <c r="F37" s="182"/>
      <c r="G37" s="115"/>
      <c r="H37" s="116"/>
    </row>
    <row r="38" spans="1:8" s="50" customFormat="1">
      <c r="A38" s="61"/>
      <c r="B38" s="61"/>
      <c r="C38" s="52"/>
      <c r="D38" s="61"/>
      <c r="E38" s="68"/>
      <c r="F38" s="182"/>
      <c r="G38" s="115"/>
      <c r="H38" s="116"/>
    </row>
    <row r="39" spans="1:8" s="50" customFormat="1">
      <c r="A39" s="61"/>
      <c r="B39" s="61"/>
      <c r="C39" s="52"/>
      <c r="D39" s="61"/>
      <c r="E39" s="68"/>
      <c r="F39" s="182"/>
      <c r="G39" s="115"/>
      <c r="H39" s="116"/>
    </row>
    <row r="40" spans="1:8" s="50" customFormat="1">
      <c r="A40" s="61"/>
      <c r="B40" s="61"/>
      <c r="C40" s="52"/>
      <c r="D40" s="61"/>
      <c r="E40" s="68"/>
      <c r="F40" s="182"/>
      <c r="G40" s="115"/>
      <c r="H40" s="116"/>
    </row>
    <row r="41" spans="1:8" s="50" customFormat="1">
      <c r="A41" s="61"/>
      <c r="B41" s="61"/>
      <c r="C41" s="52"/>
      <c r="D41" s="61"/>
      <c r="E41" s="68"/>
      <c r="F41" s="182"/>
      <c r="G41" s="115"/>
      <c r="H41" s="116"/>
    </row>
    <row r="42" spans="1:8" s="50" customFormat="1">
      <c r="A42" s="61"/>
      <c r="B42" s="61"/>
      <c r="C42" s="52"/>
      <c r="D42" s="61"/>
      <c r="E42" s="68"/>
      <c r="F42" s="182"/>
      <c r="G42" s="115"/>
      <c r="H42" s="116"/>
    </row>
    <row r="43" spans="1:8" s="50" customFormat="1">
      <c r="A43" s="61"/>
      <c r="B43" s="61"/>
      <c r="C43" s="52"/>
      <c r="D43" s="61"/>
      <c r="E43" s="68"/>
      <c r="F43" s="182"/>
      <c r="G43" s="115"/>
      <c r="H43" s="116"/>
    </row>
    <row r="44" spans="1:8" s="50" customFormat="1">
      <c r="A44" s="61"/>
      <c r="B44" s="61"/>
      <c r="C44" s="52"/>
      <c r="D44" s="61"/>
      <c r="E44" s="68"/>
      <c r="F44" s="182"/>
      <c r="G44" s="115"/>
      <c r="H44" s="116"/>
    </row>
    <row r="45" spans="1:8" s="50" customFormat="1">
      <c r="A45" s="61"/>
      <c r="B45" s="61"/>
      <c r="C45" s="52"/>
      <c r="D45" s="61"/>
      <c r="E45" s="68"/>
      <c r="F45" s="182"/>
      <c r="G45" s="115"/>
      <c r="H45" s="116"/>
    </row>
    <row r="46" spans="1:8" s="50" customFormat="1">
      <c r="A46" s="61"/>
      <c r="B46" s="61"/>
      <c r="C46" s="52"/>
      <c r="D46" s="61"/>
      <c r="E46" s="68"/>
      <c r="F46" s="182"/>
      <c r="G46" s="115"/>
      <c r="H46" s="116"/>
    </row>
    <row r="47" spans="1:8" s="50" customFormat="1">
      <c r="A47" s="61"/>
      <c r="B47" s="61"/>
      <c r="C47" s="52"/>
      <c r="D47" s="61"/>
      <c r="E47" s="68"/>
      <c r="F47" s="182"/>
      <c r="G47" s="115"/>
      <c r="H47" s="116"/>
    </row>
    <row r="48" spans="1:8" s="50" customFormat="1">
      <c r="A48" s="61"/>
      <c r="B48" s="61"/>
      <c r="C48" s="52"/>
      <c r="D48" s="61"/>
      <c r="E48" s="68"/>
      <c r="F48" s="182"/>
      <c r="G48" s="115"/>
      <c r="H48" s="116"/>
    </row>
    <row r="49" spans="1:8" s="50" customFormat="1">
      <c r="A49" s="61"/>
      <c r="B49" s="61"/>
      <c r="C49" s="52"/>
      <c r="D49" s="61"/>
      <c r="E49" s="68"/>
      <c r="F49" s="182"/>
      <c r="G49" s="115"/>
      <c r="H49" s="116"/>
    </row>
    <row r="50" spans="1:8" s="50" customFormat="1">
      <c r="A50" s="61"/>
      <c r="B50" s="61"/>
      <c r="C50" s="52"/>
      <c r="D50" s="61"/>
      <c r="E50" s="68"/>
      <c r="F50" s="182"/>
      <c r="G50" s="115"/>
      <c r="H50" s="116"/>
    </row>
    <row r="51" spans="1:8" s="50" customFormat="1">
      <c r="A51" s="61"/>
      <c r="B51" s="61"/>
      <c r="C51" s="52"/>
      <c r="D51" s="61"/>
      <c r="E51" s="68"/>
      <c r="F51" s="182"/>
      <c r="G51" s="115"/>
      <c r="H51" s="116"/>
    </row>
    <row r="52" spans="1:8" s="50" customFormat="1">
      <c r="A52" s="61"/>
      <c r="B52" s="61"/>
      <c r="C52" s="52"/>
      <c r="D52" s="61"/>
      <c r="E52" s="68"/>
      <c r="F52" s="182"/>
      <c r="G52" s="115"/>
      <c r="H52" s="116"/>
    </row>
    <row r="53" spans="1:8" s="50" customFormat="1">
      <c r="A53" s="61"/>
      <c r="B53" s="61"/>
      <c r="C53" s="52"/>
      <c r="D53" s="61"/>
      <c r="E53" s="68"/>
      <c r="F53" s="182"/>
      <c r="G53" s="115"/>
      <c r="H53" s="116"/>
    </row>
    <row r="54" spans="1:8" s="50" customFormat="1">
      <c r="A54" s="61"/>
      <c r="B54" s="61"/>
      <c r="C54" s="52"/>
      <c r="D54" s="61"/>
      <c r="E54" s="68"/>
      <c r="F54" s="182"/>
      <c r="G54" s="115"/>
      <c r="H54" s="116"/>
    </row>
    <row r="55" spans="1:8" s="50" customFormat="1">
      <c r="A55" s="61"/>
      <c r="B55" s="61"/>
      <c r="C55" s="52"/>
      <c r="D55" s="61"/>
      <c r="E55" s="68"/>
      <c r="F55" s="182"/>
      <c r="G55" s="115"/>
      <c r="H55" s="116"/>
    </row>
    <row r="56" spans="1:8" s="50" customFormat="1">
      <c r="A56" s="61"/>
      <c r="B56" s="61"/>
      <c r="C56" s="52"/>
      <c r="D56" s="61"/>
      <c r="E56" s="68"/>
      <c r="F56" s="182"/>
      <c r="G56" s="115"/>
      <c r="H56" s="116"/>
    </row>
    <row r="57" spans="1:8" s="50" customFormat="1">
      <c r="A57" s="61"/>
      <c r="B57" s="61"/>
      <c r="C57" s="52"/>
      <c r="D57" s="61"/>
      <c r="E57" s="68"/>
      <c r="F57" s="182"/>
      <c r="G57" s="115"/>
      <c r="H57" s="116"/>
    </row>
    <row r="58" spans="1:8" s="50" customFormat="1">
      <c r="A58" s="61"/>
      <c r="B58" s="61"/>
      <c r="C58" s="52"/>
      <c r="D58" s="61"/>
      <c r="E58" s="68"/>
      <c r="F58" s="182"/>
      <c r="G58" s="115"/>
      <c r="H58" s="116"/>
    </row>
    <row r="59" spans="1:8" s="50" customFormat="1">
      <c r="A59" s="61"/>
      <c r="B59" s="61"/>
      <c r="C59" s="52"/>
      <c r="D59" s="61"/>
      <c r="E59" s="68"/>
      <c r="F59" s="182"/>
      <c r="G59" s="115"/>
      <c r="H59" s="116"/>
    </row>
    <row r="60" spans="1:8" s="50" customFormat="1">
      <c r="A60" s="61"/>
      <c r="B60" s="61"/>
      <c r="C60" s="52"/>
      <c r="D60" s="61"/>
      <c r="E60" s="68"/>
      <c r="F60" s="182"/>
      <c r="G60" s="115"/>
      <c r="H60" s="116"/>
    </row>
    <row r="61" spans="1:8">
      <c r="A61" s="62"/>
      <c r="B61" s="62"/>
      <c r="C61" s="53"/>
      <c r="D61" s="62"/>
      <c r="E61" s="69"/>
      <c r="F61" s="183"/>
      <c r="G61" s="115"/>
      <c r="H61" s="116"/>
    </row>
    <row r="62" spans="1:8">
      <c r="A62" s="62"/>
      <c r="B62" s="62"/>
      <c r="C62" s="53"/>
      <c r="D62" s="62"/>
      <c r="E62" s="69"/>
      <c r="F62" s="183"/>
      <c r="G62" s="115"/>
      <c r="H62" s="116"/>
    </row>
    <row r="63" spans="1:8">
      <c r="A63" s="62"/>
      <c r="B63" s="62"/>
      <c r="C63" s="53"/>
      <c r="D63" s="62"/>
      <c r="E63" s="69"/>
      <c r="F63" s="183"/>
      <c r="G63" s="115"/>
      <c r="H63" s="116"/>
    </row>
    <row r="64" spans="1:8">
      <c r="A64" s="62"/>
      <c r="B64" s="62"/>
      <c r="C64" s="53"/>
      <c r="D64" s="62"/>
      <c r="E64" s="69"/>
      <c r="F64" s="183"/>
      <c r="G64" s="115"/>
      <c r="H64" s="116"/>
    </row>
    <row r="65" spans="1:8">
      <c r="A65" s="62"/>
      <c r="B65" s="62"/>
      <c r="C65" s="53"/>
      <c r="D65" s="62"/>
      <c r="E65" s="69"/>
      <c r="F65" s="183"/>
      <c r="G65" s="115"/>
      <c r="H65" s="116"/>
    </row>
    <row r="66" spans="1:8">
      <c r="A66" s="62"/>
      <c r="B66" s="62"/>
      <c r="C66" s="53"/>
      <c r="D66" s="62"/>
      <c r="E66" s="69"/>
      <c r="F66" s="183"/>
      <c r="G66" s="115"/>
      <c r="H66" s="116"/>
    </row>
    <row r="67" spans="1:8">
      <c r="A67" s="62"/>
      <c r="B67" s="62"/>
      <c r="C67" s="53"/>
      <c r="D67" s="62"/>
      <c r="E67" s="69"/>
      <c r="F67" s="183"/>
      <c r="G67" s="115"/>
      <c r="H67" s="116"/>
    </row>
    <row r="68" spans="1:8">
      <c r="A68" s="62"/>
      <c r="B68" s="62"/>
      <c r="C68" s="53"/>
      <c r="D68" s="62"/>
      <c r="E68" s="69"/>
      <c r="F68" s="183"/>
      <c r="G68" s="115"/>
      <c r="H68" s="116"/>
    </row>
    <row r="69" spans="1:8">
      <c r="A69" s="62"/>
      <c r="B69" s="62"/>
      <c r="C69" s="53"/>
      <c r="D69" s="62"/>
      <c r="E69" s="69"/>
      <c r="F69" s="183"/>
      <c r="G69" s="115"/>
      <c r="H69" s="116"/>
    </row>
    <row r="70" spans="1:8">
      <c r="A70" s="62"/>
      <c r="B70" s="62"/>
      <c r="C70" s="53"/>
      <c r="D70" s="62"/>
      <c r="E70" s="69"/>
      <c r="F70" s="183"/>
      <c r="G70" s="115"/>
      <c r="H70" s="116"/>
    </row>
    <row r="71" spans="1:8">
      <c r="A71" s="62"/>
      <c r="B71" s="62"/>
      <c r="C71" s="53"/>
      <c r="D71" s="62"/>
      <c r="E71" s="69"/>
      <c r="F71" s="183"/>
      <c r="G71" s="115"/>
      <c r="H71" s="116"/>
    </row>
    <row r="72" spans="1:8">
      <c r="A72" s="62"/>
      <c r="B72" s="62"/>
      <c r="C72" s="53"/>
      <c r="D72" s="62"/>
      <c r="E72" s="69"/>
      <c r="F72" s="183"/>
      <c r="G72" s="115"/>
      <c r="H72" s="116"/>
    </row>
    <row r="73" spans="1:8">
      <c r="A73" s="62"/>
      <c r="B73" s="62"/>
      <c r="C73" s="53"/>
      <c r="D73" s="62"/>
      <c r="E73" s="69"/>
      <c r="F73" s="183"/>
      <c r="G73" s="115"/>
      <c r="H73" s="116"/>
    </row>
    <row r="74" spans="1:8">
      <c r="A74" s="62"/>
      <c r="B74" s="62"/>
      <c r="C74" s="53"/>
      <c r="D74" s="62"/>
      <c r="E74" s="69"/>
      <c r="F74" s="183"/>
      <c r="G74" s="115"/>
      <c r="H74" s="116"/>
    </row>
    <row r="75" spans="1:8">
      <c r="A75" s="62"/>
      <c r="B75" s="62"/>
      <c r="C75" s="53"/>
      <c r="D75" s="62"/>
      <c r="E75" s="69"/>
      <c r="F75" s="183"/>
      <c r="G75" s="115"/>
      <c r="H75" s="116"/>
    </row>
    <row r="76" spans="1:8">
      <c r="A76" s="62"/>
      <c r="B76" s="62"/>
      <c r="C76" s="53"/>
      <c r="D76" s="62"/>
      <c r="E76" s="69"/>
      <c r="F76" s="183"/>
      <c r="G76" s="115"/>
      <c r="H76" s="116"/>
    </row>
    <row r="77" spans="1:8">
      <c r="A77" s="62"/>
      <c r="B77" s="62"/>
      <c r="C77" s="53"/>
      <c r="D77" s="62"/>
      <c r="E77" s="69"/>
      <c r="F77" s="183"/>
      <c r="G77" s="115"/>
      <c r="H77" s="116"/>
    </row>
    <row r="78" spans="1:8">
      <c r="A78" s="62"/>
      <c r="B78" s="62"/>
      <c r="C78" s="53"/>
      <c r="D78" s="62"/>
      <c r="E78" s="69"/>
      <c r="F78" s="183"/>
      <c r="G78" s="115"/>
      <c r="H78" s="116"/>
    </row>
    <row r="79" spans="1:8">
      <c r="A79" s="62"/>
      <c r="B79" s="62"/>
      <c r="C79" s="53"/>
      <c r="D79" s="62"/>
      <c r="E79" s="69"/>
      <c r="F79" s="183"/>
      <c r="G79" s="115"/>
      <c r="H79" s="116"/>
    </row>
    <row r="80" spans="1:8">
      <c r="A80" s="62"/>
      <c r="B80" s="62"/>
      <c r="C80" s="53"/>
      <c r="D80" s="62"/>
      <c r="E80" s="69"/>
      <c r="F80" s="183"/>
      <c r="G80" s="115"/>
      <c r="H80" s="116"/>
    </row>
    <row r="81" spans="1:8">
      <c r="A81" s="62"/>
      <c r="B81" s="62"/>
      <c r="C81" s="53"/>
      <c r="D81" s="62"/>
      <c r="E81" s="69"/>
      <c r="F81" s="183"/>
      <c r="G81" s="115"/>
      <c r="H81" s="116"/>
    </row>
    <row r="82" spans="1:8">
      <c r="A82" s="62"/>
      <c r="B82" s="62"/>
      <c r="C82" s="53"/>
      <c r="D82" s="62"/>
      <c r="E82" s="69"/>
      <c r="F82" s="183"/>
      <c r="G82" s="115"/>
      <c r="H82" s="116"/>
    </row>
    <row r="83" spans="1:8">
      <c r="A83" s="62"/>
      <c r="B83" s="62"/>
      <c r="C83" s="53"/>
      <c r="D83" s="62"/>
      <c r="E83" s="69"/>
      <c r="F83" s="183"/>
      <c r="G83" s="115"/>
      <c r="H83" s="116"/>
    </row>
    <row r="84" spans="1:8">
      <c r="A84" s="62"/>
      <c r="B84" s="62"/>
      <c r="C84" s="53"/>
      <c r="D84" s="62"/>
      <c r="E84" s="69"/>
      <c r="F84" s="183"/>
      <c r="G84" s="115"/>
      <c r="H84" s="116"/>
    </row>
    <row r="85" spans="1:8">
      <c r="A85" s="62"/>
      <c r="B85" s="62"/>
      <c r="C85" s="53"/>
      <c r="D85" s="62"/>
      <c r="E85" s="69"/>
      <c r="F85" s="183"/>
      <c r="G85" s="115"/>
      <c r="H85" s="116"/>
    </row>
    <row r="86" spans="1:8">
      <c r="A86" s="62"/>
      <c r="B86" s="62"/>
      <c r="C86" s="53"/>
      <c r="D86" s="62"/>
      <c r="E86" s="69"/>
      <c r="F86" s="183"/>
      <c r="G86" s="115"/>
      <c r="H86" s="116"/>
    </row>
    <row r="87" spans="1:8">
      <c r="A87" s="62"/>
      <c r="B87" s="62"/>
      <c r="C87" s="53"/>
      <c r="D87" s="62"/>
      <c r="E87" s="69"/>
      <c r="F87" s="183"/>
      <c r="G87" s="115"/>
      <c r="H87" s="116"/>
    </row>
    <row r="88" spans="1:8">
      <c r="A88" s="62"/>
      <c r="B88" s="62"/>
      <c r="C88" s="53"/>
      <c r="D88" s="62"/>
      <c r="E88" s="69"/>
      <c r="F88" s="183"/>
      <c r="G88" s="115"/>
      <c r="H88" s="116"/>
    </row>
    <row r="89" spans="1:8">
      <c r="A89" s="62"/>
      <c r="B89" s="62"/>
      <c r="C89" s="53"/>
      <c r="D89" s="62"/>
      <c r="E89" s="69"/>
      <c r="F89" s="183"/>
      <c r="G89" s="115"/>
      <c r="H89" s="116"/>
    </row>
    <row r="90" spans="1:8">
      <c r="A90" s="62"/>
      <c r="B90" s="62"/>
      <c r="C90" s="53"/>
      <c r="D90" s="62"/>
      <c r="E90" s="69"/>
      <c r="F90" s="183"/>
      <c r="G90" s="115"/>
      <c r="H90" s="116"/>
    </row>
    <row r="91" spans="1:8">
      <c r="A91" s="62"/>
      <c r="B91" s="62"/>
      <c r="C91" s="53"/>
      <c r="D91" s="62"/>
      <c r="E91" s="69"/>
      <c r="F91" s="183"/>
      <c r="G91" s="115"/>
      <c r="H91" s="116"/>
    </row>
    <row r="92" spans="1:8">
      <c r="A92" s="62"/>
      <c r="B92" s="62"/>
      <c r="C92" s="53"/>
      <c r="D92" s="62"/>
      <c r="E92" s="69"/>
      <c r="F92" s="183"/>
      <c r="G92" s="115"/>
      <c r="H92" s="116"/>
    </row>
    <row r="93" spans="1:8">
      <c r="A93" s="62"/>
      <c r="B93" s="62"/>
      <c r="C93" s="53"/>
      <c r="D93" s="62"/>
      <c r="E93" s="69"/>
      <c r="F93" s="183"/>
      <c r="G93" s="115"/>
      <c r="H93" s="116"/>
    </row>
    <row r="94" spans="1:8">
      <c r="A94" s="62"/>
      <c r="B94" s="62"/>
      <c r="C94" s="53"/>
      <c r="D94" s="62"/>
      <c r="E94" s="69"/>
      <c r="F94" s="183"/>
      <c r="G94" s="115"/>
      <c r="H94" s="116"/>
    </row>
    <row r="95" spans="1:8">
      <c r="A95" s="62"/>
      <c r="B95" s="62"/>
      <c r="C95" s="53"/>
      <c r="D95" s="62"/>
      <c r="E95" s="69"/>
      <c r="F95" s="183"/>
      <c r="G95" s="115"/>
      <c r="H95" s="116"/>
    </row>
    <row r="96" spans="1:8">
      <c r="A96" s="62"/>
      <c r="B96" s="62"/>
      <c r="C96" s="53"/>
      <c r="D96" s="62"/>
      <c r="E96" s="69"/>
      <c r="F96" s="183"/>
      <c r="G96" s="115"/>
      <c r="H96" s="116"/>
    </row>
    <row r="97" spans="1:8">
      <c r="A97" s="62"/>
      <c r="B97" s="62"/>
      <c r="C97" s="53"/>
      <c r="D97" s="62"/>
      <c r="E97" s="69"/>
      <c r="F97" s="183"/>
      <c r="G97" s="115"/>
      <c r="H97" s="116"/>
    </row>
    <row r="98" spans="1:8">
      <c r="A98" s="62"/>
      <c r="B98" s="62"/>
      <c r="C98" s="53"/>
      <c r="D98" s="62"/>
      <c r="E98" s="69"/>
      <c r="F98" s="183"/>
      <c r="G98" s="115"/>
      <c r="H98" s="116"/>
    </row>
    <row r="99" spans="1:8">
      <c r="A99" s="62"/>
      <c r="B99" s="62"/>
      <c r="C99" s="53"/>
      <c r="D99" s="62"/>
      <c r="E99" s="69"/>
      <c r="F99" s="183"/>
      <c r="G99" s="115"/>
      <c r="H99" s="116"/>
    </row>
    <row r="100" spans="1:8">
      <c r="A100" s="62"/>
      <c r="B100" s="62"/>
      <c r="C100" s="53"/>
      <c r="D100" s="62"/>
      <c r="E100" s="69"/>
      <c r="F100" s="183"/>
      <c r="G100" s="115"/>
      <c r="H100" s="116"/>
    </row>
    <row r="101" spans="1:8">
      <c r="A101" s="62"/>
      <c r="B101" s="62"/>
      <c r="C101" s="53"/>
      <c r="D101" s="62"/>
      <c r="E101" s="69"/>
      <c r="F101" s="183"/>
      <c r="G101" s="115"/>
      <c r="H101" s="116"/>
    </row>
    <row r="102" spans="1:8">
      <c r="A102" s="62"/>
      <c r="B102" s="62"/>
      <c r="C102" s="53"/>
      <c r="D102" s="62"/>
      <c r="E102" s="69"/>
      <c r="F102" s="183"/>
      <c r="G102" s="115"/>
      <c r="H102" s="116"/>
    </row>
    <row r="103" spans="1:8">
      <c r="A103" s="62"/>
      <c r="B103" s="62"/>
      <c r="C103" s="53"/>
      <c r="D103" s="62"/>
      <c r="E103" s="69"/>
      <c r="F103" s="183"/>
      <c r="G103" s="115"/>
      <c r="H103" s="116"/>
    </row>
    <row r="104" spans="1:8">
      <c r="A104" s="62"/>
      <c r="B104" s="62"/>
      <c r="C104" s="53"/>
      <c r="D104" s="62"/>
      <c r="E104" s="69"/>
      <c r="F104" s="183"/>
      <c r="G104" s="115"/>
      <c r="H104" s="116"/>
    </row>
    <row r="105" spans="1:8">
      <c r="A105" s="62"/>
      <c r="B105" s="62"/>
      <c r="C105" s="53"/>
      <c r="D105" s="62"/>
      <c r="E105" s="69"/>
      <c r="F105" s="183"/>
      <c r="G105" s="115"/>
      <c r="H105" s="116"/>
    </row>
    <row r="106" spans="1:8">
      <c r="A106" s="62"/>
      <c r="B106" s="62"/>
      <c r="C106" s="53"/>
      <c r="D106" s="62"/>
      <c r="E106" s="69"/>
      <c r="F106" s="183"/>
      <c r="G106" s="115"/>
      <c r="H106" s="116"/>
    </row>
    <row r="107" spans="1:8">
      <c r="A107" s="62"/>
      <c r="B107" s="62"/>
      <c r="C107" s="53"/>
      <c r="D107" s="62"/>
      <c r="E107" s="69"/>
      <c r="F107" s="183"/>
      <c r="G107" s="115"/>
      <c r="H107" s="116"/>
    </row>
    <row r="108" spans="1:8">
      <c r="A108" s="62"/>
      <c r="B108" s="62"/>
      <c r="C108" s="53"/>
      <c r="D108" s="62"/>
      <c r="E108" s="69"/>
      <c r="F108" s="183"/>
      <c r="G108" s="115"/>
      <c r="H108" s="116"/>
    </row>
    <row r="109" spans="1:8">
      <c r="A109" s="62"/>
      <c r="B109" s="62"/>
      <c r="C109" s="53"/>
      <c r="D109" s="62"/>
      <c r="E109" s="69"/>
      <c r="F109" s="183"/>
      <c r="G109" s="115"/>
      <c r="H109" s="116"/>
    </row>
    <row r="110" spans="1:8">
      <c r="A110" s="62"/>
      <c r="B110" s="62"/>
      <c r="C110" s="53"/>
      <c r="D110" s="62"/>
      <c r="E110" s="69"/>
      <c r="F110" s="183"/>
      <c r="G110" s="115"/>
      <c r="H110" s="116"/>
    </row>
    <row r="111" spans="1:8">
      <c r="A111" s="62"/>
      <c r="B111" s="62"/>
      <c r="C111" s="53"/>
      <c r="D111" s="62"/>
      <c r="E111" s="69"/>
      <c r="F111" s="183"/>
      <c r="G111" s="115"/>
      <c r="H111" s="116"/>
    </row>
    <row r="112" spans="1:8">
      <c r="A112" s="62"/>
      <c r="B112" s="62"/>
      <c r="C112" s="53"/>
      <c r="D112" s="62"/>
      <c r="E112" s="69"/>
      <c r="F112" s="183"/>
      <c r="G112" s="115"/>
      <c r="H112" s="116"/>
    </row>
    <row r="113" spans="1:8">
      <c r="A113" s="62"/>
      <c r="B113" s="62"/>
      <c r="C113" s="53"/>
      <c r="D113" s="62"/>
      <c r="E113" s="69"/>
      <c r="F113" s="183"/>
      <c r="G113" s="115"/>
      <c r="H113" s="116"/>
    </row>
    <row r="114" spans="1:8">
      <c r="A114" s="62"/>
      <c r="B114" s="62"/>
      <c r="C114" s="53"/>
      <c r="D114" s="62"/>
      <c r="E114" s="69"/>
      <c r="F114" s="183"/>
      <c r="G114" s="115"/>
      <c r="H114" s="116"/>
    </row>
    <row r="115" spans="1:8">
      <c r="A115" s="62"/>
      <c r="B115" s="62"/>
      <c r="C115" s="53"/>
      <c r="D115" s="62"/>
      <c r="E115" s="69"/>
      <c r="F115" s="183"/>
      <c r="G115" s="115"/>
      <c r="H115" s="116"/>
    </row>
    <row r="116" spans="1:8">
      <c r="A116" s="62"/>
      <c r="B116" s="62"/>
      <c r="C116" s="53"/>
      <c r="D116" s="62"/>
      <c r="E116" s="69"/>
      <c r="F116" s="183"/>
      <c r="G116" s="115"/>
      <c r="H116" s="116"/>
    </row>
    <row r="117" spans="1:8">
      <c r="A117" s="62"/>
      <c r="B117" s="62"/>
      <c r="C117" s="53"/>
      <c r="D117" s="62"/>
      <c r="E117" s="69"/>
      <c r="F117" s="183"/>
      <c r="G117" s="115"/>
      <c r="H117" s="116"/>
    </row>
    <row r="118" spans="1:8">
      <c r="A118" s="62"/>
      <c r="B118" s="62"/>
      <c r="C118" s="53"/>
      <c r="D118" s="62"/>
      <c r="E118" s="69"/>
      <c r="F118" s="183"/>
      <c r="G118" s="115"/>
      <c r="H118" s="116"/>
    </row>
    <row r="119" spans="1:8">
      <c r="A119" s="62"/>
      <c r="B119" s="62"/>
      <c r="C119" s="53"/>
      <c r="D119" s="62"/>
      <c r="E119" s="69"/>
      <c r="F119" s="183"/>
      <c r="G119" s="115"/>
      <c r="H119" s="116"/>
    </row>
    <row r="120" spans="1:8">
      <c r="A120" s="62"/>
      <c r="B120" s="62"/>
      <c r="C120" s="53"/>
      <c r="D120" s="62"/>
      <c r="E120" s="69"/>
      <c r="F120" s="183"/>
      <c r="G120" s="115"/>
      <c r="H120" s="116"/>
    </row>
    <row r="121" spans="1:8">
      <c r="A121" s="62"/>
      <c r="B121" s="62"/>
      <c r="C121" s="53"/>
      <c r="D121" s="62"/>
      <c r="E121" s="69"/>
      <c r="F121" s="183"/>
      <c r="G121" s="115"/>
      <c r="H121" s="116"/>
    </row>
    <row r="122" spans="1:8">
      <c r="A122" s="62"/>
      <c r="B122" s="62"/>
      <c r="C122" s="53"/>
      <c r="D122" s="62"/>
      <c r="E122" s="69"/>
      <c r="F122" s="183"/>
      <c r="G122" s="115"/>
      <c r="H122" s="116"/>
    </row>
    <row r="123" spans="1:8">
      <c r="A123" s="62"/>
      <c r="B123" s="62"/>
      <c r="C123" s="53"/>
      <c r="D123" s="62"/>
      <c r="E123" s="69"/>
      <c r="F123" s="183"/>
      <c r="G123" s="115"/>
      <c r="H123" s="116"/>
    </row>
    <row r="124" spans="1:8">
      <c r="A124" s="62"/>
      <c r="B124" s="62"/>
      <c r="C124" s="53"/>
      <c r="D124" s="62"/>
      <c r="E124" s="69"/>
      <c r="F124" s="183"/>
      <c r="G124" s="115"/>
      <c r="H124" s="116"/>
    </row>
    <row r="125" spans="1:8">
      <c r="A125" s="62"/>
      <c r="B125" s="62"/>
      <c r="C125" s="53"/>
      <c r="D125" s="62"/>
      <c r="E125" s="69"/>
      <c r="F125" s="183"/>
      <c r="G125" s="115"/>
      <c r="H125" s="116"/>
    </row>
    <row r="126" spans="1:8">
      <c r="A126" s="62"/>
      <c r="B126" s="62"/>
      <c r="C126" s="53"/>
      <c r="D126" s="62"/>
      <c r="E126" s="69"/>
      <c r="F126" s="183"/>
      <c r="G126" s="115"/>
      <c r="H126" s="116"/>
    </row>
    <row r="127" spans="1:8">
      <c r="A127" s="62"/>
      <c r="B127" s="62"/>
      <c r="C127" s="53"/>
      <c r="D127" s="62"/>
      <c r="E127" s="69"/>
      <c r="F127" s="183"/>
      <c r="G127" s="115"/>
      <c r="H127" s="116"/>
    </row>
    <row r="128" spans="1:8">
      <c r="A128" s="62"/>
      <c r="B128" s="62"/>
      <c r="C128" s="53"/>
      <c r="D128" s="62"/>
      <c r="E128" s="69"/>
      <c r="F128" s="183"/>
      <c r="G128" s="115"/>
      <c r="H128" s="116"/>
    </row>
    <row r="129" spans="1:8">
      <c r="A129" s="62"/>
      <c r="B129" s="62"/>
      <c r="C129" s="53"/>
      <c r="D129" s="62"/>
      <c r="E129" s="69"/>
      <c r="F129" s="183"/>
      <c r="G129" s="115"/>
      <c r="H129" s="116"/>
    </row>
    <row r="130" spans="1:8">
      <c r="A130" s="62"/>
      <c r="B130" s="62"/>
      <c r="C130" s="53"/>
      <c r="D130" s="62"/>
      <c r="E130" s="69"/>
      <c r="F130" s="183"/>
      <c r="G130" s="115"/>
      <c r="H130" s="116"/>
    </row>
    <row r="131" spans="1:8">
      <c r="A131" s="62"/>
      <c r="B131" s="62"/>
      <c r="C131" s="53"/>
      <c r="D131" s="62"/>
      <c r="E131" s="69"/>
      <c r="F131" s="183"/>
      <c r="G131" s="115"/>
      <c r="H131" s="116"/>
    </row>
    <row r="132" spans="1:8">
      <c r="A132" s="62"/>
      <c r="B132" s="62"/>
      <c r="C132" s="53"/>
      <c r="D132" s="62"/>
      <c r="E132" s="69"/>
      <c r="F132" s="183"/>
      <c r="G132" s="115"/>
      <c r="H132" s="116"/>
    </row>
    <row r="133" spans="1:8">
      <c r="A133" s="62"/>
      <c r="B133" s="62"/>
      <c r="C133" s="53"/>
      <c r="D133" s="62"/>
      <c r="E133" s="69"/>
      <c r="F133" s="183"/>
      <c r="G133" s="115"/>
      <c r="H133" s="116"/>
    </row>
    <row r="134" spans="1:8">
      <c r="A134" s="62"/>
      <c r="B134" s="62"/>
      <c r="C134" s="53"/>
      <c r="D134" s="62"/>
      <c r="E134" s="69"/>
      <c r="F134" s="183"/>
      <c r="G134" s="115"/>
      <c r="H134" s="116"/>
    </row>
    <row r="135" spans="1:8">
      <c r="A135" s="62"/>
      <c r="B135" s="62"/>
      <c r="C135" s="53"/>
      <c r="D135" s="62"/>
      <c r="E135" s="69"/>
      <c r="F135" s="183"/>
      <c r="G135" s="115"/>
      <c r="H135" s="116"/>
    </row>
    <row r="136" spans="1:8">
      <c r="A136" s="62"/>
      <c r="B136" s="62"/>
      <c r="C136" s="53"/>
      <c r="D136" s="62"/>
      <c r="E136" s="69"/>
      <c r="F136" s="183"/>
      <c r="G136" s="115"/>
      <c r="H136" s="116"/>
    </row>
    <row r="137" spans="1:8">
      <c r="A137" s="62"/>
      <c r="B137" s="62"/>
      <c r="C137" s="53"/>
      <c r="D137" s="62"/>
      <c r="E137" s="69"/>
      <c r="F137" s="183"/>
      <c r="G137" s="115"/>
      <c r="H137" s="116"/>
    </row>
    <row r="138" spans="1:8">
      <c r="A138" s="62"/>
      <c r="B138" s="62"/>
      <c r="C138" s="53"/>
      <c r="D138" s="62"/>
      <c r="E138" s="69"/>
      <c r="F138" s="183"/>
      <c r="G138" s="115"/>
      <c r="H138" s="116"/>
    </row>
    <row r="139" spans="1:8">
      <c r="A139" s="63"/>
      <c r="B139" s="63"/>
      <c r="C139" s="19"/>
      <c r="D139" s="63"/>
      <c r="E139" s="67"/>
      <c r="F139" s="184"/>
      <c r="G139" s="112"/>
      <c r="H139" s="117"/>
    </row>
    <row r="140" spans="1:8">
      <c r="A140" s="63"/>
      <c r="B140" s="63"/>
      <c r="C140" s="19"/>
      <c r="D140" s="63"/>
      <c r="E140" s="67"/>
      <c r="F140" s="184"/>
      <c r="G140" s="112"/>
      <c r="H140" s="117"/>
    </row>
    <row r="141" spans="1:8">
      <c r="A141" s="64"/>
      <c r="B141" s="64"/>
      <c r="C141" s="49"/>
      <c r="D141" s="64"/>
      <c r="E141" s="70"/>
      <c r="F141" s="185"/>
      <c r="G141" s="118"/>
      <c r="H141" s="119"/>
    </row>
    <row r="142" spans="1:8">
      <c r="A142" s="64"/>
      <c r="B142" s="64"/>
      <c r="C142" s="49"/>
      <c r="D142" s="64"/>
      <c r="E142" s="70"/>
      <c r="F142" s="185"/>
      <c r="G142" s="118"/>
      <c r="H142" s="119"/>
    </row>
    <row r="143" spans="1:8">
      <c r="A143" s="64"/>
      <c r="B143" s="64"/>
      <c r="C143" s="49"/>
      <c r="D143" s="64"/>
      <c r="E143" s="70"/>
      <c r="F143" s="185"/>
      <c r="G143" s="118"/>
      <c r="H143" s="119"/>
    </row>
    <row r="144" spans="1:8">
      <c r="A144" s="64"/>
      <c r="B144" s="64"/>
      <c r="C144" s="49"/>
      <c r="D144" s="64"/>
      <c r="E144" s="70"/>
      <c r="F144" s="185"/>
      <c r="G144" s="118"/>
      <c r="H144" s="119"/>
    </row>
    <row r="145" spans="1:8">
      <c r="A145" s="64"/>
      <c r="B145" s="64"/>
      <c r="C145" s="49"/>
      <c r="D145" s="64"/>
      <c r="E145" s="70"/>
      <c r="F145" s="185"/>
      <c r="G145" s="118"/>
      <c r="H145" s="119"/>
    </row>
    <row r="146" spans="1:8">
      <c r="A146" s="64"/>
      <c r="B146" s="64"/>
      <c r="C146" s="49"/>
      <c r="D146" s="64"/>
      <c r="E146" s="70"/>
      <c r="F146" s="185"/>
      <c r="G146" s="118"/>
      <c r="H146" s="119"/>
    </row>
  </sheetData>
  <mergeCells count="8">
    <mergeCell ref="A21:H21"/>
    <mergeCell ref="A20:H20"/>
    <mergeCell ref="A1:H1"/>
    <mergeCell ref="A7:H7"/>
    <mergeCell ref="A3:H3"/>
    <mergeCell ref="A6:H6"/>
    <mergeCell ref="A8:H8"/>
    <mergeCell ref="A13:H13"/>
  </mergeCells>
  <pageMargins left="0.31496062992125984" right="0.31496062992125984" top="0.35433070866141736" bottom="0.35433070866141736" header="0.31496062992125984" footer="0.31496062992125984"/>
  <pageSetup paperSize="9" scale="9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Z124"/>
  <sheetViews>
    <sheetView zoomScale="80" zoomScaleNormal="80" workbookViewId="0">
      <pane xSplit="2" ySplit="8" topLeftCell="C9" activePane="bottomRight" state="frozen"/>
      <selection pane="topRight" activeCell="C1" sqref="C1"/>
      <selection pane="bottomLeft" activeCell="A6" sqref="A6"/>
      <selection pane="bottomRight" activeCell="I12" sqref="I12"/>
    </sheetView>
  </sheetViews>
  <sheetFormatPr defaultColWidth="9.140625" defaultRowHeight="12.75"/>
  <cols>
    <col min="1" max="1" width="18.5703125" style="1" customWidth="1"/>
    <col min="2" max="2" width="34.28515625" style="1" customWidth="1"/>
    <col min="3" max="3" width="21.7109375" style="1" customWidth="1"/>
    <col min="4" max="4" width="15.42578125" style="29" customWidth="1"/>
    <col min="5" max="6" width="12.140625" style="29" bestFit="1" customWidth="1"/>
    <col min="7" max="7" width="12.140625" style="317" bestFit="1" customWidth="1"/>
    <col min="8" max="8" width="9.140625" style="319"/>
    <col min="9" max="9" width="9.140625" style="29"/>
    <col min="10" max="10" width="9" style="29" customWidth="1"/>
    <col min="11" max="11" width="34.140625" style="30" hidden="1" customWidth="1"/>
    <col min="12" max="12" width="9.140625" style="1"/>
    <col min="13" max="13" width="9.42578125" style="1" customWidth="1"/>
    <col min="14" max="16384" width="9.140625" style="1"/>
  </cols>
  <sheetData>
    <row r="1" spans="1:26">
      <c r="D1" s="221"/>
      <c r="E1" s="221"/>
      <c r="F1" s="221"/>
      <c r="I1" s="221"/>
      <c r="J1" s="221"/>
    </row>
    <row r="2" spans="1:26">
      <c r="D2" s="221"/>
      <c r="E2" s="221"/>
      <c r="F2" s="221"/>
      <c r="I2" s="221"/>
      <c r="J2" s="221"/>
    </row>
    <row r="3" spans="1:26" ht="31.5" customHeight="1">
      <c r="D3" s="31"/>
      <c r="E3" s="31"/>
      <c r="F3" s="31"/>
      <c r="H3" s="430" t="s">
        <v>222</v>
      </c>
      <c r="I3" s="430"/>
      <c r="J3" s="430"/>
      <c r="K3" s="32" t="s">
        <v>125</v>
      </c>
    </row>
    <row r="4" spans="1:26" hidden="1">
      <c r="D4" s="31"/>
      <c r="E4" s="31"/>
      <c r="F4" s="31"/>
      <c r="I4" s="31"/>
      <c r="J4" s="31"/>
    </row>
    <row r="5" spans="1:26" ht="15" hidden="1">
      <c r="I5" s="442"/>
      <c r="J5" s="442"/>
      <c r="K5" s="44" t="s">
        <v>42</v>
      </c>
    </row>
    <row r="6" spans="1:26" ht="39" customHeight="1">
      <c r="A6" s="431" t="s">
        <v>221</v>
      </c>
      <c r="B6" s="431"/>
      <c r="C6" s="431"/>
      <c r="D6" s="431"/>
      <c r="E6" s="431"/>
      <c r="F6" s="431"/>
      <c r="G6" s="431"/>
      <c r="H6" s="431"/>
      <c r="I6" s="431"/>
      <c r="J6" s="431"/>
      <c r="K6" s="431"/>
    </row>
    <row r="7" spans="1:26" ht="18.75" customHeight="1">
      <c r="A7" s="446" t="s">
        <v>2</v>
      </c>
      <c r="B7" s="451" t="s">
        <v>43</v>
      </c>
      <c r="C7" s="451" t="s">
        <v>3</v>
      </c>
      <c r="D7" s="443" t="s">
        <v>44</v>
      </c>
      <c r="E7" s="444"/>
      <c r="F7" s="444"/>
      <c r="G7" s="444"/>
      <c r="H7" s="444"/>
      <c r="I7" s="444"/>
      <c r="J7" s="445"/>
      <c r="K7" s="451" t="s">
        <v>99</v>
      </c>
    </row>
    <row r="8" spans="1:26" ht="77.25" customHeight="1">
      <c r="A8" s="447"/>
      <c r="B8" s="452"/>
      <c r="C8" s="452"/>
      <c r="D8" s="33" t="s">
        <v>45</v>
      </c>
      <c r="E8" s="34" t="s">
        <v>51</v>
      </c>
      <c r="F8" s="34" t="s">
        <v>56</v>
      </c>
      <c r="G8" s="163" t="s">
        <v>52</v>
      </c>
      <c r="H8" s="35" t="s">
        <v>53</v>
      </c>
      <c r="I8" s="35" t="s">
        <v>54</v>
      </c>
      <c r="J8" s="35" t="s">
        <v>55</v>
      </c>
      <c r="K8" s="452"/>
    </row>
    <row r="9" spans="1:26" ht="15">
      <c r="A9" s="438" t="s">
        <v>7</v>
      </c>
      <c r="B9" s="438" t="s">
        <v>80</v>
      </c>
      <c r="C9" s="36" t="s">
        <v>25</v>
      </c>
      <c r="D9" s="163">
        <f t="shared" ref="D9:D49" si="0">SUM(E9:J9)</f>
        <v>61377.773000000001</v>
      </c>
      <c r="E9" s="163">
        <f t="shared" ref="E9:J9" si="1">E10+E19+E20+E21</f>
        <v>5805.05</v>
      </c>
      <c r="F9" s="163">
        <f t="shared" si="1"/>
        <v>13248.600000000002</v>
      </c>
      <c r="G9" s="163">
        <f t="shared" si="1"/>
        <v>14626.022999999999</v>
      </c>
      <c r="H9" s="35">
        <f t="shared" si="1"/>
        <v>9568.3999999999978</v>
      </c>
      <c r="I9" s="35">
        <f t="shared" si="1"/>
        <v>9349.4</v>
      </c>
      <c r="J9" s="35">
        <f t="shared" si="1"/>
        <v>8780.2999999999993</v>
      </c>
      <c r="K9" s="45"/>
    </row>
    <row r="10" spans="1:26" ht="42.75">
      <c r="A10" s="439"/>
      <c r="B10" s="439"/>
      <c r="C10" s="146" t="s">
        <v>295</v>
      </c>
      <c r="D10" s="163">
        <f t="shared" si="0"/>
        <v>16217.026000000002</v>
      </c>
      <c r="E10" s="163">
        <f>SUM(E11:E18)</f>
        <v>2100.75</v>
      </c>
      <c r="F10" s="163">
        <f t="shared" ref="F10:J10" si="2">SUM(F11:F18)</f>
        <v>6491.5200000000013</v>
      </c>
      <c r="G10" s="163">
        <f t="shared" si="2"/>
        <v>4958.9560000000001</v>
      </c>
      <c r="H10" s="35">
        <f t="shared" si="2"/>
        <v>900.69999999999993</v>
      </c>
      <c r="I10" s="35">
        <f t="shared" si="2"/>
        <v>900.69999999999993</v>
      </c>
      <c r="J10" s="35">
        <f t="shared" si="2"/>
        <v>864.4</v>
      </c>
      <c r="K10" s="45"/>
    </row>
    <row r="11" spans="1:26" s="133" customFormat="1" ht="30">
      <c r="A11" s="439"/>
      <c r="B11" s="439"/>
      <c r="C11" s="136" t="s">
        <v>296</v>
      </c>
      <c r="D11" s="164">
        <f>SUM(E11:J11)</f>
        <v>1434.1</v>
      </c>
      <c r="E11" s="164">
        <f t="shared" ref="E11:J18" si="3">E24+E88</f>
        <v>192.5</v>
      </c>
      <c r="F11" s="164">
        <f t="shared" si="3"/>
        <v>285.39999999999998</v>
      </c>
      <c r="G11" s="164">
        <f t="shared" si="3"/>
        <v>248.2</v>
      </c>
      <c r="H11" s="223">
        <f t="shared" si="3"/>
        <v>236</v>
      </c>
      <c r="I11" s="223">
        <f t="shared" si="3"/>
        <v>236</v>
      </c>
      <c r="J11" s="223">
        <f t="shared" si="3"/>
        <v>236</v>
      </c>
      <c r="K11" s="132"/>
      <c r="L11" s="216"/>
      <c r="M11" s="217"/>
      <c r="N11" s="216"/>
      <c r="O11" s="216"/>
      <c r="P11" s="216"/>
      <c r="Q11" s="216"/>
      <c r="R11" s="216"/>
      <c r="S11" s="216"/>
      <c r="T11" s="216"/>
      <c r="U11" s="216"/>
      <c r="V11" s="216"/>
      <c r="W11" s="216"/>
      <c r="X11" s="216"/>
      <c r="Y11" s="216"/>
      <c r="Z11" s="216"/>
    </row>
    <row r="12" spans="1:26" s="135" customFormat="1" ht="30">
      <c r="A12" s="439"/>
      <c r="B12" s="439"/>
      <c r="C12" s="38" t="s">
        <v>297</v>
      </c>
      <c r="D12" s="163">
        <f t="shared" si="0"/>
        <v>2899.1</v>
      </c>
      <c r="E12" s="163">
        <f t="shared" si="3"/>
        <v>34.1</v>
      </c>
      <c r="F12" s="163">
        <f t="shared" si="3"/>
        <v>0</v>
      </c>
      <c r="G12" s="163">
        <f t="shared" si="3"/>
        <v>2835</v>
      </c>
      <c r="H12" s="35">
        <f t="shared" si="3"/>
        <v>10</v>
      </c>
      <c r="I12" s="35">
        <f t="shared" si="3"/>
        <v>10</v>
      </c>
      <c r="J12" s="35">
        <f t="shared" si="3"/>
        <v>10</v>
      </c>
      <c r="K12" s="134"/>
      <c r="L12" s="25"/>
      <c r="M12" s="25"/>
      <c r="N12" s="25"/>
      <c r="O12" s="25"/>
      <c r="P12" s="25"/>
      <c r="Q12" s="25"/>
      <c r="R12" s="25"/>
      <c r="S12" s="25"/>
      <c r="T12" s="25"/>
      <c r="U12" s="25"/>
      <c r="V12" s="25"/>
      <c r="W12" s="25"/>
      <c r="X12" s="25"/>
      <c r="Y12" s="25"/>
      <c r="Z12" s="25"/>
    </row>
    <row r="13" spans="1:26" s="135" customFormat="1" ht="30">
      <c r="A13" s="439"/>
      <c r="B13" s="439"/>
      <c r="C13" s="38" t="s">
        <v>298</v>
      </c>
      <c r="D13" s="163">
        <f t="shared" si="0"/>
        <v>5112.3700000000008</v>
      </c>
      <c r="E13" s="163">
        <f t="shared" si="3"/>
        <v>695.59999999999991</v>
      </c>
      <c r="F13" s="163">
        <f t="shared" si="3"/>
        <v>3431.1000000000004</v>
      </c>
      <c r="G13" s="163">
        <f t="shared" si="3"/>
        <v>385.66999999999996</v>
      </c>
      <c r="H13" s="35">
        <f t="shared" si="3"/>
        <v>200</v>
      </c>
      <c r="I13" s="35">
        <f t="shared" si="3"/>
        <v>200</v>
      </c>
      <c r="J13" s="35">
        <f t="shared" si="3"/>
        <v>200</v>
      </c>
      <c r="K13" s="134"/>
      <c r="L13" s="25"/>
      <c r="M13" s="25"/>
      <c r="N13" s="25"/>
      <c r="O13" s="25"/>
      <c r="P13" s="25"/>
      <c r="Q13" s="25"/>
      <c r="R13" s="25"/>
      <c r="S13" s="25"/>
      <c r="T13" s="25"/>
      <c r="U13" s="25"/>
      <c r="V13" s="25"/>
      <c r="W13" s="25"/>
      <c r="X13" s="25"/>
      <c r="Y13" s="25"/>
      <c r="Z13" s="25"/>
    </row>
    <row r="14" spans="1:26" s="135" customFormat="1" ht="30">
      <c r="A14" s="439"/>
      <c r="B14" s="439"/>
      <c r="C14" s="38" t="s">
        <v>299</v>
      </c>
      <c r="D14" s="163">
        <f t="shared" si="0"/>
        <v>1417.0000000000002</v>
      </c>
      <c r="E14" s="163">
        <f t="shared" si="3"/>
        <v>79.2</v>
      </c>
      <c r="F14" s="163">
        <f t="shared" si="3"/>
        <v>552.20000000000005</v>
      </c>
      <c r="G14" s="163">
        <f t="shared" si="3"/>
        <v>552.20000000000005</v>
      </c>
      <c r="H14" s="35">
        <f t="shared" si="3"/>
        <v>89.9</v>
      </c>
      <c r="I14" s="35">
        <f t="shared" si="3"/>
        <v>89.9</v>
      </c>
      <c r="J14" s="35">
        <f t="shared" si="3"/>
        <v>53.6</v>
      </c>
      <c r="K14" s="134"/>
      <c r="L14" s="25"/>
      <c r="M14" s="25"/>
      <c r="N14" s="25"/>
      <c r="O14" s="25"/>
      <c r="P14" s="25"/>
      <c r="Q14" s="25"/>
      <c r="R14" s="25"/>
      <c r="S14" s="25"/>
      <c r="T14" s="25"/>
      <c r="U14" s="25"/>
      <c r="V14" s="25"/>
      <c r="W14" s="25"/>
      <c r="X14" s="25"/>
      <c r="Y14" s="25"/>
      <c r="Z14" s="25"/>
    </row>
    <row r="15" spans="1:26" s="135" customFormat="1" ht="30">
      <c r="A15" s="439"/>
      <c r="B15" s="439"/>
      <c r="C15" s="38" t="s">
        <v>300</v>
      </c>
      <c r="D15" s="35">
        <f t="shared" si="0"/>
        <v>1631.9799999999998</v>
      </c>
      <c r="E15" s="35">
        <f t="shared" si="3"/>
        <v>99.1</v>
      </c>
      <c r="F15" s="35">
        <f t="shared" si="3"/>
        <v>1230.6000000000001</v>
      </c>
      <c r="G15" s="163">
        <f t="shared" si="3"/>
        <v>125.88</v>
      </c>
      <c r="H15" s="35">
        <f t="shared" si="3"/>
        <v>58.8</v>
      </c>
      <c r="I15" s="35">
        <f t="shared" si="3"/>
        <v>58.8</v>
      </c>
      <c r="J15" s="35">
        <f t="shared" si="3"/>
        <v>58.8</v>
      </c>
      <c r="K15" s="134"/>
      <c r="L15" s="25"/>
      <c r="M15" s="25"/>
      <c r="N15" s="25"/>
      <c r="O15" s="25"/>
      <c r="P15" s="25"/>
      <c r="Q15" s="25"/>
      <c r="R15" s="25"/>
      <c r="S15" s="25"/>
      <c r="T15" s="25"/>
      <c r="U15" s="25"/>
      <c r="V15" s="25"/>
      <c r="W15" s="25"/>
      <c r="X15" s="25"/>
      <c r="Y15" s="25"/>
      <c r="Z15" s="25"/>
    </row>
    <row r="16" spans="1:26" s="135" customFormat="1" ht="30">
      <c r="A16" s="439"/>
      <c r="B16" s="439"/>
      <c r="C16" s="38" t="s">
        <v>302</v>
      </c>
      <c r="D16" s="35">
        <f t="shared" si="0"/>
        <v>1035.376</v>
      </c>
      <c r="E16" s="35">
        <f t="shared" si="3"/>
        <v>215.25</v>
      </c>
      <c r="F16" s="35">
        <f t="shared" si="3"/>
        <v>204.92000000000002</v>
      </c>
      <c r="G16" s="163">
        <f t="shared" si="3"/>
        <v>237.20599999999999</v>
      </c>
      <c r="H16" s="35">
        <f t="shared" si="3"/>
        <v>126</v>
      </c>
      <c r="I16" s="35">
        <f t="shared" si="3"/>
        <v>126</v>
      </c>
      <c r="J16" s="35">
        <f t="shared" si="3"/>
        <v>126</v>
      </c>
      <c r="K16" s="134"/>
      <c r="L16" s="25"/>
      <c r="M16" s="25"/>
      <c r="N16" s="25"/>
      <c r="O16" s="25"/>
      <c r="P16" s="25"/>
      <c r="Q16" s="25"/>
      <c r="R16" s="25"/>
      <c r="S16" s="25"/>
      <c r="T16" s="25"/>
      <c r="U16" s="25"/>
      <c r="V16" s="25"/>
      <c r="W16" s="25"/>
      <c r="X16" s="25"/>
      <c r="Y16" s="25"/>
      <c r="Z16" s="25"/>
    </row>
    <row r="17" spans="1:26" s="135" customFormat="1" ht="30">
      <c r="A17" s="439"/>
      <c r="B17" s="439"/>
      <c r="C17" s="38" t="s">
        <v>301</v>
      </c>
      <c r="D17" s="35">
        <f t="shared" si="0"/>
        <v>1339.5</v>
      </c>
      <c r="E17" s="35">
        <f t="shared" si="3"/>
        <v>144</v>
      </c>
      <c r="F17" s="35">
        <f t="shared" si="3"/>
        <v>557</v>
      </c>
      <c r="G17" s="163">
        <f t="shared" si="3"/>
        <v>428.5</v>
      </c>
      <c r="H17" s="35">
        <f t="shared" si="3"/>
        <v>70</v>
      </c>
      <c r="I17" s="35">
        <f t="shared" si="3"/>
        <v>70</v>
      </c>
      <c r="J17" s="35">
        <f t="shared" si="3"/>
        <v>70</v>
      </c>
      <c r="K17" s="134"/>
      <c r="L17" s="25"/>
      <c r="M17" s="25"/>
      <c r="N17" s="25"/>
      <c r="O17" s="25"/>
      <c r="P17" s="25"/>
      <c r="Q17" s="25"/>
      <c r="R17" s="25"/>
      <c r="S17" s="25"/>
      <c r="T17" s="25"/>
      <c r="U17" s="25"/>
      <c r="V17" s="25"/>
      <c r="W17" s="25"/>
      <c r="X17" s="25"/>
      <c r="Y17" s="25"/>
      <c r="Z17" s="25"/>
    </row>
    <row r="18" spans="1:26" s="135" customFormat="1" ht="30">
      <c r="A18" s="439"/>
      <c r="B18" s="439"/>
      <c r="C18" s="38" t="s">
        <v>291</v>
      </c>
      <c r="D18" s="35">
        <f t="shared" si="0"/>
        <v>1347.6</v>
      </c>
      <c r="E18" s="35">
        <f t="shared" si="3"/>
        <v>641</v>
      </c>
      <c r="F18" s="35">
        <f t="shared" si="3"/>
        <v>230.3</v>
      </c>
      <c r="G18" s="163">
        <f t="shared" si="3"/>
        <v>146.29999999999998</v>
      </c>
      <c r="H18" s="35">
        <f t="shared" si="3"/>
        <v>110</v>
      </c>
      <c r="I18" s="35">
        <f t="shared" si="3"/>
        <v>110</v>
      </c>
      <c r="J18" s="35">
        <f t="shared" si="3"/>
        <v>110</v>
      </c>
      <c r="K18" s="134"/>
      <c r="L18" s="25"/>
      <c r="M18" s="25"/>
      <c r="N18" s="25"/>
      <c r="O18" s="25"/>
      <c r="P18" s="25"/>
      <c r="Q18" s="25"/>
      <c r="R18" s="25"/>
      <c r="S18" s="25"/>
      <c r="T18" s="25"/>
      <c r="U18" s="25"/>
      <c r="V18" s="25"/>
      <c r="W18" s="25"/>
      <c r="X18" s="25"/>
      <c r="Y18" s="25"/>
      <c r="Z18" s="25"/>
    </row>
    <row r="19" spans="1:26" s="135" customFormat="1" ht="71.25">
      <c r="A19" s="439"/>
      <c r="B19" s="439"/>
      <c r="C19" s="143" t="s">
        <v>294</v>
      </c>
      <c r="D19" s="35">
        <f>SUM(E19:J19)</f>
        <v>26834.767</v>
      </c>
      <c r="E19" s="35">
        <v>0</v>
      </c>
      <c r="F19" s="35">
        <f>F32</f>
        <v>3831.9</v>
      </c>
      <c r="G19" s="163">
        <f>G32</f>
        <v>5735.1670000000004</v>
      </c>
      <c r="H19" s="35">
        <f>H32</f>
        <v>5755.9</v>
      </c>
      <c r="I19" s="35">
        <f>I32</f>
        <v>5755.9</v>
      </c>
      <c r="J19" s="35">
        <f>J32</f>
        <v>5755.9</v>
      </c>
      <c r="K19" s="134"/>
      <c r="L19" s="25"/>
      <c r="M19" s="25"/>
      <c r="N19" s="25"/>
      <c r="O19" s="25"/>
      <c r="P19" s="25"/>
      <c r="Q19" s="25"/>
      <c r="R19" s="25"/>
      <c r="S19" s="25"/>
      <c r="T19" s="25"/>
      <c r="U19" s="25"/>
      <c r="V19" s="25"/>
      <c r="W19" s="25"/>
      <c r="X19" s="25"/>
      <c r="Y19" s="25"/>
      <c r="Z19" s="25"/>
    </row>
    <row r="20" spans="1:26" s="25" customFormat="1" ht="42.75">
      <c r="A20" s="439"/>
      <c r="B20" s="439"/>
      <c r="C20" s="39" t="s">
        <v>292</v>
      </c>
      <c r="D20" s="35">
        <f>SUM(E20:J20)</f>
        <v>17320.099999999999</v>
      </c>
      <c r="E20" s="35">
        <f>E33</f>
        <v>3566.7</v>
      </c>
      <c r="F20" s="35">
        <f t="shared" ref="F20:J20" si="4">F33</f>
        <v>2504.1</v>
      </c>
      <c r="G20" s="163">
        <f t="shared" si="4"/>
        <v>3669</v>
      </c>
      <c r="H20" s="35">
        <f t="shared" si="4"/>
        <v>2727.5</v>
      </c>
      <c r="I20" s="35">
        <f t="shared" si="4"/>
        <v>2692.8</v>
      </c>
      <c r="J20" s="35">
        <f t="shared" si="4"/>
        <v>2160</v>
      </c>
      <c r="K20" s="46"/>
    </row>
    <row r="21" spans="1:26" s="25" customFormat="1" ht="71.25">
      <c r="A21" s="439"/>
      <c r="B21" s="439"/>
      <c r="C21" s="39" t="s">
        <v>293</v>
      </c>
      <c r="D21" s="35">
        <f t="shared" si="0"/>
        <v>1005.8799999999999</v>
      </c>
      <c r="E21" s="35">
        <f>E34</f>
        <v>137.6</v>
      </c>
      <c r="F21" s="35">
        <f t="shared" ref="F21:J21" si="5">F34</f>
        <v>421.08</v>
      </c>
      <c r="G21" s="163">
        <f t="shared" si="5"/>
        <v>262.89999999999998</v>
      </c>
      <c r="H21" s="35">
        <f t="shared" si="5"/>
        <v>184.3</v>
      </c>
      <c r="I21" s="35">
        <f t="shared" si="5"/>
        <v>0</v>
      </c>
      <c r="J21" s="35">
        <f t="shared" si="5"/>
        <v>0</v>
      </c>
      <c r="K21" s="46"/>
    </row>
    <row r="22" spans="1:26" ht="15">
      <c r="A22" s="440" t="s">
        <v>57</v>
      </c>
      <c r="B22" s="440" t="s">
        <v>74</v>
      </c>
      <c r="C22" s="36" t="s">
        <v>58</v>
      </c>
      <c r="D22" s="163">
        <f>SUM(E22:J22)</f>
        <v>58923.073000000004</v>
      </c>
      <c r="E22" s="163">
        <f t="shared" ref="E22:J22" si="6">E23+E33+E34+E32</f>
        <v>4630.05</v>
      </c>
      <c r="F22" s="163">
        <f t="shared" si="6"/>
        <v>12970.300000000001</v>
      </c>
      <c r="G22" s="163">
        <f t="shared" si="6"/>
        <v>14278.623</v>
      </c>
      <c r="H22" s="35">
        <f t="shared" si="6"/>
        <v>9350.4</v>
      </c>
      <c r="I22" s="35">
        <f t="shared" si="6"/>
        <v>9131.4</v>
      </c>
      <c r="J22" s="35">
        <f t="shared" si="6"/>
        <v>8562.2999999999993</v>
      </c>
      <c r="K22" s="45"/>
    </row>
    <row r="23" spans="1:26" ht="42.75">
      <c r="A23" s="440"/>
      <c r="B23" s="440"/>
      <c r="C23" s="146" t="s">
        <v>295</v>
      </c>
      <c r="D23" s="163">
        <f t="shared" si="0"/>
        <v>13762.326000000003</v>
      </c>
      <c r="E23" s="163">
        <f>SUM(E24:E31)</f>
        <v>925.75</v>
      </c>
      <c r="F23" s="163">
        <f t="shared" ref="F23:J23" si="7">SUM(F24:F31)</f>
        <v>6213.2200000000012</v>
      </c>
      <c r="G23" s="163">
        <f t="shared" si="7"/>
        <v>4611.5560000000005</v>
      </c>
      <c r="H23" s="35">
        <f t="shared" si="7"/>
        <v>682.7</v>
      </c>
      <c r="I23" s="35">
        <f t="shared" si="7"/>
        <v>682.7</v>
      </c>
      <c r="J23" s="35">
        <f t="shared" si="7"/>
        <v>646.40000000000009</v>
      </c>
      <c r="K23" s="45"/>
    </row>
    <row r="24" spans="1:26" ht="30">
      <c r="A24" s="440"/>
      <c r="B24" s="440"/>
      <c r="C24" s="147" t="s">
        <v>296</v>
      </c>
      <c r="D24" s="163">
        <f t="shared" si="0"/>
        <v>1434.1</v>
      </c>
      <c r="E24" s="163">
        <f t="shared" ref="E24:J24" si="8">E36+E43+E53</f>
        <v>192.5</v>
      </c>
      <c r="F24" s="163">
        <f t="shared" si="8"/>
        <v>285.39999999999998</v>
      </c>
      <c r="G24" s="163">
        <f>G36+G43+G53</f>
        <v>248.2</v>
      </c>
      <c r="H24" s="35">
        <f t="shared" si="8"/>
        <v>236</v>
      </c>
      <c r="I24" s="35">
        <f t="shared" si="8"/>
        <v>236</v>
      </c>
      <c r="J24" s="35">
        <f t="shared" si="8"/>
        <v>236</v>
      </c>
      <c r="K24" s="45"/>
    </row>
    <row r="25" spans="1:26" ht="30">
      <c r="A25" s="440"/>
      <c r="B25" s="440"/>
      <c r="C25" s="147" t="s">
        <v>297</v>
      </c>
      <c r="D25" s="163">
        <f t="shared" si="0"/>
        <v>2865</v>
      </c>
      <c r="E25" s="163">
        <f t="shared" ref="E25:J25" si="9">E44+E54+E71</f>
        <v>0</v>
      </c>
      <c r="F25" s="163">
        <f t="shared" si="9"/>
        <v>0</v>
      </c>
      <c r="G25" s="163">
        <f t="shared" si="9"/>
        <v>2835</v>
      </c>
      <c r="H25" s="35">
        <f t="shared" si="9"/>
        <v>10</v>
      </c>
      <c r="I25" s="35">
        <f t="shared" si="9"/>
        <v>10</v>
      </c>
      <c r="J25" s="35">
        <f t="shared" si="9"/>
        <v>10</v>
      </c>
      <c r="K25" s="45"/>
    </row>
    <row r="26" spans="1:26" ht="30">
      <c r="A26" s="440"/>
      <c r="B26" s="440"/>
      <c r="C26" s="147" t="s">
        <v>298</v>
      </c>
      <c r="D26" s="163">
        <f t="shared" si="0"/>
        <v>4039.3700000000003</v>
      </c>
      <c r="E26" s="163">
        <f t="shared" ref="E26:J26" si="10">E45+E55+E72+E63</f>
        <v>195.7</v>
      </c>
      <c r="F26" s="163">
        <f t="shared" si="10"/>
        <v>3383.1000000000004</v>
      </c>
      <c r="G26" s="163">
        <f t="shared" si="10"/>
        <v>184.57</v>
      </c>
      <c r="H26" s="35">
        <f t="shared" si="10"/>
        <v>92</v>
      </c>
      <c r="I26" s="35">
        <f t="shared" si="10"/>
        <v>92</v>
      </c>
      <c r="J26" s="35">
        <f t="shared" si="10"/>
        <v>92</v>
      </c>
      <c r="K26" s="45"/>
    </row>
    <row r="27" spans="1:26" ht="30">
      <c r="A27" s="440"/>
      <c r="B27" s="440"/>
      <c r="C27" s="147" t="s">
        <v>299</v>
      </c>
      <c r="D27" s="163">
        <f t="shared" si="0"/>
        <v>1417.0000000000002</v>
      </c>
      <c r="E27" s="163">
        <f t="shared" ref="E27:J27" si="11">E46+E56+E68+E73+E79</f>
        <v>79.2</v>
      </c>
      <c r="F27" s="163">
        <f t="shared" si="11"/>
        <v>552.20000000000005</v>
      </c>
      <c r="G27" s="163">
        <f t="shared" si="11"/>
        <v>552.20000000000005</v>
      </c>
      <c r="H27" s="35">
        <f t="shared" si="11"/>
        <v>89.9</v>
      </c>
      <c r="I27" s="35">
        <f t="shared" si="11"/>
        <v>89.9</v>
      </c>
      <c r="J27" s="35">
        <f t="shared" si="11"/>
        <v>53.6</v>
      </c>
      <c r="K27" s="45"/>
    </row>
    <row r="28" spans="1:26" ht="30">
      <c r="A28" s="440"/>
      <c r="B28" s="440"/>
      <c r="C28" s="147" t="s">
        <v>300</v>
      </c>
      <c r="D28" s="163">
        <f t="shared" si="0"/>
        <v>1631.9799999999998</v>
      </c>
      <c r="E28" s="163">
        <f t="shared" ref="E28:J28" si="12">E47+E57+E74+E80+E84</f>
        <v>99.1</v>
      </c>
      <c r="F28" s="163">
        <f t="shared" si="12"/>
        <v>1230.6000000000001</v>
      </c>
      <c r="G28" s="163">
        <f t="shared" si="12"/>
        <v>125.88</v>
      </c>
      <c r="H28" s="35">
        <f t="shared" si="12"/>
        <v>58.8</v>
      </c>
      <c r="I28" s="35">
        <f t="shared" si="12"/>
        <v>58.8</v>
      </c>
      <c r="J28" s="35">
        <f t="shared" si="12"/>
        <v>58.8</v>
      </c>
      <c r="K28" s="45"/>
    </row>
    <row r="29" spans="1:26" ht="30">
      <c r="A29" s="440"/>
      <c r="B29" s="440"/>
      <c r="C29" s="147" t="s">
        <v>302</v>
      </c>
      <c r="D29" s="163">
        <f t="shared" si="0"/>
        <v>1035.376</v>
      </c>
      <c r="E29" s="163">
        <f t="shared" ref="E29:J29" si="13">E48+E58+E61+E75+E81</f>
        <v>215.25</v>
      </c>
      <c r="F29" s="163">
        <f t="shared" si="13"/>
        <v>204.92000000000002</v>
      </c>
      <c r="G29" s="163">
        <f t="shared" si="13"/>
        <v>237.20599999999999</v>
      </c>
      <c r="H29" s="35">
        <f t="shared" si="13"/>
        <v>126</v>
      </c>
      <c r="I29" s="35">
        <f t="shared" si="13"/>
        <v>126</v>
      </c>
      <c r="J29" s="35">
        <f t="shared" si="13"/>
        <v>126</v>
      </c>
      <c r="K29" s="45"/>
    </row>
    <row r="30" spans="1:26" ht="30">
      <c r="A30" s="440"/>
      <c r="B30" s="440"/>
      <c r="C30" s="147" t="s">
        <v>301</v>
      </c>
      <c r="D30" s="163">
        <f t="shared" si="0"/>
        <v>1339.5</v>
      </c>
      <c r="E30" s="163">
        <f t="shared" ref="E30:J30" si="14">E49+E59+E76+E82+E62</f>
        <v>144</v>
      </c>
      <c r="F30" s="163">
        <f t="shared" si="14"/>
        <v>557</v>
      </c>
      <c r="G30" s="163">
        <f t="shared" si="14"/>
        <v>428.5</v>
      </c>
      <c r="H30" s="35">
        <f t="shared" si="14"/>
        <v>70</v>
      </c>
      <c r="I30" s="35">
        <f t="shared" si="14"/>
        <v>70</v>
      </c>
      <c r="J30" s="35">
        <f t="shared" si="14"/>
        <v>70</v>
      </c>
      <c r="K30" s="45"/>
    </row>
    <row r="31" spans="1:26" ht="30">
      <c r="A31" s="440"/>
      <c r="B31" s="440"/>
      <c r="C31" s="147" t="s">
        <v>291</v>
      </c>
      <c r="D31" s="163">
        <f t="shared" si="0"/>
        <v>0</v>
      </c>
      <c r="E31" s="35">
        <f t="shared" ref="E31:J31" si="15">E37+E64+E67+E78+E83+E85</f>
        <v>0</v>
      </c>
      <c r="F31" s="35">
        <f t="shared" si="15"/>
        <v>0</v>
      </c>
      <c r="G31" s="163">
        <f t="shared" si="15"/>
        <v>0</v>
      </c>
      <c r="H31" s="35">
        <f t="shared" si="15"/>
        <v>0</v>
      </c>
      <c r="I31" s="35">
        <f t="shared" si="15"/>
        <v>0</v>
      </c>
      <c r="J31" s="35">
        <f t="shared" si="15"/>
        <v>0</v>
      </c>
      <c r="K31" s="45"/>
    </row>
    <row r="32" spans="1:26" ht="71.25">
      <c r="A32" s="440"/>
      <c r="B32" s="440"/>
      <c r="C32" s="143" t="s">
        <v>294</v>
      </c>
      <c r="D32" s="34">
        <f>SUM(E32:J32)</f>
        <v>26834.767</v>
      </c>
      <c r="E32" s="34">
        <v>0</v>
      </c>
      <c r="F32" s="34">
        <f>F41</f>
        <v>3831.9</v>
      </c>
      <c r="G32" s="163">
        <f>G41</f>
        <v>5735.1670000000004</v>
      </c>
      <c r="H32" s="35">
        <f>H41</f>
        <v>5755.9</v>
      </c>
      <c r="I32" s="35">
        <f>I41</f>
        <v>5755.9</v>
      </c>
      <c r="J32" s="35">
        <f>J41</f>
        <v>5755.9</v>
      </c>
      <c r="K32" s="45"/>
    </row>
    <row r="33" spans="1:20" ht="42.75">
      <c r="A33" s="440"/>
      <c r="B33" s="440"/>
      <c r="C33" s="146" t="s">
        <v>292</v>
      </c>
      <c r="D33" s="34">
        <f t="shared" si="0"/>
        <v>17320.099999999999</v>
      </c>
      <c r="E33" s="34">
        <f t="shared" ref="E33:J33" si="16">E39+E69</f>
        <v>3566.7</v>
      </c>
      <c r="F33" s="34">
        <f t="shared" si="16"/>
        <v>2504.1</v>
      </c>
      <c r="G33" s="163">
        <f t="shared" si="16"/>
        <v>3669</v>
      </c>
      <c r="H33" s="35">
        <f t="shared" si="16"/>
        <v>2727.5</v>
      </c>
      <c r="I33" s="35">
        <f t="shared" si="16"/>
        <v>2692.8</v>
      </c>
      <c r="J33" s="35">
        <f t="shared" si="16"/>
        <v>2160</v>
      </c>
      <c r="K33" s="45"/>
    </row>
    <row r="34" spans="1:20" ht="71.25">
      <c r="A34" s="440"/>
      <c r="B34" s="440"/>
      <c r="C34" s="146" t="s">
        <v>293</v>
      </c>
      <c r="D34" s="34">
        <f t="shared" si="0"/>
        <v>1005.8799999999999</v>
      </c>
      <c r="E34" s="34">
        <f t="shared" ref="E34:J34" si="17">E40+E51</f>
        <v>137.6</v>
      </c>
      <c r="F34" s="34">
        <f t="shared" si="17"/>
        <v>421.08</v>
      </c>
      <c r="G34" s="163">
        <f t="shared" si="17"/>
        <v>262.89999999999998</v>
      </c>
      <c r="H34" s="35">
        <f t="shared" si="17"/>
        <v>184.3</v>
      </c>
      <c r="I34" s="35">
        <f t="shared" si="17"/>
        <v>0</v>
      </c>
      <c r="J34" s="35">
        <f t="shared" si="17"/>
        <v>0</v>
      </c>
      <c r="K34" s="45"/>
    </row>
    <row r="35" spans="1:20" ht="15" hidden="1">
      <c r="A35" s="441" t="s">
        <v>59</v>
      </c>
      <c r="B35" s="441" t="s">
        <v>98</v>
      </c>
      <c r="C35" s="37" t="s">
        <v>58</v>
      </c>
      <c r="D35" s="34">
        <f>SUM(E35:J35)</f>
        <v>0</v>
      </c>
      <c r="E35" s="34">
        <f>E36+E37</f>
        <v>0</v>
      </c>
      <c r="F35" s="34">
        <f t="shared" ref="F35:J35" si="18">F36+F37</f>
        <v>0</v>
      </c>
      <c r="G35" s="163">
        <f t="shared" si="18"/>
        <v>0</v>
      </c>
      <c r="H35" s="35">
        <f t="shared" si="18"/>
        <v>0</v>
      </c>
      <c r="I35" s="35">
        <f t="shared" si="18"/>
        <v>0</v>
      </c>
      <c r="J35" s="35">
        <f t="shared" si="18"/>
        <v>0</v>
      </c>
      <c r="K35" s="45"/>
    </row>
    <row r="36" spans="1:20" ht="30" hidden="1">
      <c r="A36" s="441"/>
      <c r="B36" s="441"/>
      <c r="C36" s="145" t="s">
        <v>290</v>
      </c>
      <c r="D36" s="34">
        <f t="shared" si="0"/>
        <v>0</v>
      </c>
      <c r="E36" s="34">
        <v>0</v>
      </c>
      <c r="F36" s="34">
        <v>0</v>
      </c>
      <c r="G36" s="163">
        <v>0</v>
      </c>
      <c r="H36" s="35">
        <v>0</v>
      </c>
      <c r="I36" s="35">
        <v>0</v>
      </c>
      <c r="J36" s="35">
        <v>0</v>
      </c>
      <c r="K36" s="45"/>
    </row>
    <row r="37" spans="1:20" ht="62.25" customHeight="1">
      <c r="A37" s="441"/>
      <c r="B37" s="441"/>
      <c r="C37" s="145" t="s">
        <v>291</v>
      </c>
      <c r="D37" s="163">
        <f>SUM(E37:J37)</f>
        <v>0</v>
      </c>
      <c r="E37" s="163">
        <v>0</v>
      </c>
      <c r="F37" s="163">
        <v>0</v>
      </c>
      <c r="G37" s="163">
        <v>0</v>
      </c>
      <c r="H37" s="35">
        <v>0</v>
      </c>
      <c r="I37" s="35">
        <v>0</v>
      </c>
      <c r="J37" s="35">
        <v>0</v>
      </c>
      <c r="K37" s="45"/>
    </row>
    <row r="38" spans="1:20" ht="15">
      <c r="A38" s="441" t="s">
        <v>60</v>
      </c>
      <c r="B38" s="441" t="s">
        <v>118</v>
      </c>
      <c r="C38" s="37" t="s">
        <v>58</v>
      </c>
      <c r="D38" s="163">
        <f>SUM(E38:J38)</f>
        <v>57212.523000000001</v>
      </c>
      <c r="E38" s="163">
        <f>SUM(E39:E42)</f>
        <v>4195.7</v>
      </c>
      <c r="F38" s="163">
        <f t="shared" ref="F38:J38" si="19">SUM(F39:F42)</f>
        <v>12585.6</v>
      </c>
      <c r="G38" s="163">
        <f>SUM(G39:G42)</f>
        <v>14017.123000000001</v>
      </c>
      <c r="H38" s="35">
        <f t="shared" si="19"/>
        <v>9140.4000000000015</v>
      </c>
      <c r="I38" s="35">
        <f t="shared" si="19"/>
        <v>8921.4000000000015</v>
      </c>
      <c r="J38" s="35">
        <f t="shared" si="19"/>
        <v>8352.2999999999993</v>
      </c>
      <c r="K38" s="45"/>
    </row>
    <row r="39" spans="1:20" ht="47.25" customHeight="1">
      <c r="A39" s="441"/>
      <c r="B39" s="441"/>
      <c r="C39" s="145" t="s">
        <v>292</v>
      </c>
      <c r="D39" s="163">
        <f t="shared" si="0"/>
        <v>17320.099999999999</v>
      </c>
      <c r="E39" s="163">
        <v>3566.7</v>
      </c>
      <c r="F39" s="163">
        <v>2504.1</v>
      </c>
      <c r="G39" s="163">
        <v>3669</v>
      </c>
      <c r="H39" s="35">
        <v>2727.5</v>
      </c>
      <c r="I39" s="35">
        <v>2692.8</v>
      </c>
      <c r="J39" s="35">
        <v>2160</v>
      </c>
      <c r="K39" s="45" t="s">
        <v>123</v>
      </c>
    </row>
    <row r="40" spans="1:20" ht="60" customHeight="1">
      <c r="A40" s="441"/>
      <c r="B40" s="441"/>
      <c r="C40" s="145" t="s">
        <v>293</v>
      </c>
      <c r="D40" s="163">
        <f t="shared" si="0"/>
        <v>977.87999999999988</v>
      </c>
      <c r="E40" s="163">
        <v>109.6</v>
      </c>
      <c r="F40" s="163">
        <v>421.08</v>
      </c>
      <c r="G40" s="163">
        <v>262.89999999999998</v>
      </c>
      <c r="H40" s="35">
        <v>184.3</v>
      </c>
      <c r="I40" s="35">
        <v>0</v>
      </c>
      <c r="J40" s="35">
        <v>0</v>
      </c>
      <c r="K40" s="45" t="s">
        <v>122</v>
      </c>
    </row>
    <row r="41" spans="1:20" ht="60" customHeight="1">
      <c r="A41" s="441"/>
      <c r="B41" s="441"/>
      <c r="C41" s="144" t="s">
        <v>294</v>
      </c>
      <c r="D41" s="163">
        <f>SUM(E41:J41)</f>
        <v>26834.767</v>
      </c>
      <c r="E41" s="163">
        <v>0</v>
      </c>
      <c r="F41" s="163">
        <v>3831.9</v>
      </c>
      <c r="G41" s="163">
        <v>5735.1670000000004</v>
      </c>
      <c r="H41" s="35">
        <v>5755.9</v>
      </c>
      <c r="I41" s="35">
        <v>5755.9</v>
      </c>
      <c r="J41" s="35">
        <v>5755.9</v>
      </c>
      <c r="K41" s="45"/>
    </row>
    <row r="42" spans="1:20" ht="45">
      <c r="A42" s="441"/>
      <c r="B42" s="441"/>
      <c r="C42" s="145" t="s">
        <v>295</v>
      </c>
      <c r="D42" s="163">
        <f t="shared" si="0"/>
        <v>12079.776000000002</v>
      </c>
      <c r="E42" s="163">
        <f>SUM(E43:E49)</f>
        <v>519.4</v>
      </c>
      <c r="F42" s="163">
        <f t="shared" ref="F42:J42" si="20">SUM(F43:F49)</f>
        <v>5828.52</v>
      </c>
      <c r="G42" s="163">
        <f t="shared" si="20"/>
        <v>4350.0560000000005</v>
      </c>
      <c r="H42" s="35">
        <f t="shared" si="20"/>
        <v>472.7</v>
      </c>
      <c r="I42" s="35">
        <f t="shared" si="20"/>
        <v>472.7</v>
      </c>
      <c r="J42" s="35">
        <f t="shared" si="20"/>
        <v>436.40000000000003</v>
      </c>
      <c r="K42" s="45"/>
    </row>
    <row r="43" spans="1:20" ht="36" customHeight="1">
      <c r="A43" s="441"/>
      <c r="B43" s="441"/>
      <c r="C43" s="147" t="s">
        <v>296</v>
      </c>
      <c r="D43" s="163">
        <f t="shared" si="0"/>
        <v>1369.1</v>
      </c>
      <c r="E43" s="163">
        <v>192.5</v>
      </c>
      <c r="F43" s="163">
        <v>235.4</v>
      </c>
      <c r="G43" s="163">
        <v>233.2</v>
      </c>
      <c r="H43" s="35">
        <v>236</v>
      </c>
      <c r="I43" s="35">
        <v>236</v>
      </c>
      <c r="J43" s="35">
        <v>236</v>
      </c>
      <c r="K43" s="45" t="s">
        <v>177</v>
      </c>
      <c r="P43" s="131"/>
    </row>
    <row r="44" spans="1:20" ht="30">
      <c r="A44" s="441"/>
      <c r="B44" s="441"/>
      <c r="C44" s="38" t="s">
        <v>297</v>
      </c>
      <c r="D44" s="35">
        <f t="shared" si="0"/>
        <v>2835</v>
      </c>
      <c r="E44" s="35">
        <v>0</v>
      </c>
      <c r="F44" s="35">
        <v>0</v>
      </c>
      <c r="G44" s="163">
        <v>2835</v>
      </c>
      <c r="H44" s="35">
        <v>0</v>
      </c>
      <c r="I44" s="35">
        <v>0</v>
      </c>
      <c r="J44" s="35">
        <v>0</v>
      </c>
      <c r="K44" s="45"/>
    </row>
    <row r="45" spans="1:20" ht="32.25" customHeight="1">
      <c r="A45" s="441"/>
      <c r="B45" s="441"/>
      <c r="C45" s="147" t="s">
        <v>298</v>
      </c>
      <c r="D45" s="34">
        <f t="shared" si="0"/>
        <v>3903.8700000000003</v>
      </c>
      <c r="E45" s="34">
        <v>177.5</v>
      </c>
      <c r="F45" s="35">
        <v>3321.8</v>
      </c>
      <c r="G45" s="163">
        <v>170.57</v>
      </c>
      <c r="H45" s="35">
        <v>78</v>
      </c>
      <c r="I45" s="35">
        <v>78</v>
      </c>
      <c r="J45" s="35">
        <v>78</v>
      </c>
      <c r="K45" s="46" t="s">
        <v>124</v>
      </c>
    </row>
    <row r="46" spans="1:20" ht="33.75" customHeight="1">
      <c r="A46" s="441"/>
      <c r="B46" s="441"/>
      <c r="C46" s="147" t="s">
        <v>299</v>
      </c>
      <c r="D46" s="34">
        <f t="shared" si="0"/>
        <v>1205.7000000000003</v>
      </c>
      <c r="E46" s="34">
        <v>58.7</v>
      </c>
      <c r="F46" s="35">
        <v>500</v>
      </c>
      <c r="G46" s="163">
        <v>509.6</v>
      </c>
      <c r="H46" s="35">
        <v>57.9</v>
      </c>
      <c r="I46" s="35">
        <v>57.9</v>
      </c>
      <c r="J46" s="35">
        <v>21.6</v>
      </c>
      <c r="K46" s="45" t="s">
        <v>121</v>
      </c>
      <c r="M46" s="428"/>
      <c r="N46" s="428"/>
      <c r="O46" s="428"/>
      <c r="P46" s="428"/>
      <c r="Q46" s="428"/>
      <c r="R46" s="428"/>
      <c r="T46" s="131"/>
    </row>
    <row r="47" spans="1:20" ht="31.5" customHeight="1">
      <c r="A47" s="441"/>
      <c r="B47" s="441"/>
      <c r="C47" s="147" t="s">
        <v>300</v>
      </c>
      <c r="D47" s="163">
        <f t="shared" si="0"/>
        <v>1457.68</v>
      </c>
      <c r="E47" s="163">
        <v>42.7</v>
      </c>
      <c r="F47" s="163">
        <v>1184.7</v>
      </c>
      <c r="G47" s="163">
        <v>107.88</v>
      </c>
      <c r="H47" s="35">
        <v>40.799999999999997</v>
      </c>
      <c r="I47" s="35">
        <v>40.799999999999997</v>
      </c>
      <c r="J47" s="35">
        <v>40.799999999999997</v>
      </c>
      <c r="K47" s="45" t="s">
        <v>120</v>
      </c>
      <c r="M47" s="428"/>
      <c r="N47" s="428"/>
      <c r="O47" s="428"/>
    </row>
    <row r="48" spans="1:20" ht="36.75" customHeight="1">
      <c r="A48" s="441"/>
      <c r="B48" s="441"/>
      <c r="C48" s="147" t="s">
        <v>302</v>
      </c>
      <c r="D48" s="163">
        <f t="shared" si="0"/>
        <v>303.62599999999998</v>
      </c>
      <c r="E48" s="163">
        <v>21.2</v>
      </c>
      <c r="F48" s="163">
        <v>81.62</v>
      </c>
      <c r="G48" s="163">
        <v>110.806</v>
      </c>
      <c r="H48" s="35">
        <v>30</v>
      </c>
      <c r="I48" s="35">
        <v>30</v>
      </c>
      <c r="J48" s="35">
        <v>30</v>
      </c>
      <c r="K48" s="45" t="s">
        <v>119</v>
      </c>
    </row>
    <row r="49" spans="1:18" ht="33" customHeight="1">
      <c r="A49" s="441"/>
      <c r="B49" s="441"/>
      <c r="C49" s="147" t="s">
        <v>301</v>
      </c>
      <c r="D49" s="163">
        <f t="shared" si="0"/>
        <v>1004.8</v>
      </c>
      <c r="E49" s="163">
        <v>26.8</v>
      </c>
      <c r="F49" s="163">
        <v>505</v>
      </c>
      <c r="G49" s="163">
        <v>383</v>
      </c>
      <c r="H49" s="35">
        <v>30</v>
      </c>
      <c r="I49" s="35">
        <v>30</v>
      </c>
      <c r="J49" s="35">
        <v>30</v>
      </c>
      <c r="K49" s="45" t="s">
        <v>104</v>
      </c>
      <c r="M49" s="428"/>
      <c r="N49" s="428"/>
      <c r="O49" s="428"/>
      <c r="P49" s="428"/>
      <c r="Q49" s="428"/>
      <c r="R49" s="428"/>
    </row>
    <row r="50" spans="1:18" ht="15">
      <c r="A50" s="441" t="s">
        <v>61</v>
      </c>
      <c r="B50" s="453" t="s">
        <v>336</v>
      </c>
      <c r="C50" s="37" t="s">
        <v>58</v>
      </c>
      <c r="D50" s="163">
        <f t="shared" ref="D50:D69" si="21">SUM(E50:J50)</f>
        <v>1146.95</v>
      </c>
      <c r="E50" s="163">
        <f>E51+E52</f>
        <v>243.75</v>
      </c>
      <c r="F50" s="163">
        <f t="shared" ref="F50:J50" si="22">F51+F52</f>
        <v>287.2</v>
      </c>
      <c r="G50" s="163">
        <f t="shared" si="22"/>
        <v>196</v>
      </c>
      <c r="H50" s="35">
        <f t="shared" si="22"/>
        <v>140</v>
      </c>
      <c r="I50" s="35">
        <f t="shared" si="22"/>
        <v>140</v>
      </c>
      <c r="J50" s="35">
        <f t="shared" si="22"/>
        <v>140</v>
      </c>
      <c r="K50" s="45"/>
    </row>
    <row r="51" spans="1:18" ht="61.5" customHeight="1">
      <c r="A51" s="441"/>
      <c r="B51" s="453"/>
      <c r="C51" s="147" t="s">
        <v>293</v>
      </c>
      <c r="D51" s="163">
        <f t="shared" si="21"/>
        <v>28</v>
      </c>
      <c r="E51" s="163">
        <v>28</v>
      </c>
      <c r="F51" s="163">
        <v>0</v>
      </c>
      <c r="G51" s="163">
        <v>0</v>
      </c>
      <c r="H51" s="35">
        <v>0</v>
      </c>
      <c r="I51" s="35">
        <v>0</v>
      </c>
      <c r="J51" s="35">
        <v>0</v>
      </c>
      <c r="K51" s="45" t="s">
        <v>105</v>
      </c>
    </row>
    <row r="52" spans="1:18" ht="45">
      <c r="A52" s="441"/>
      <c r="B52" s="453"/>
      <c r="C52" s="147" t="s">
        <v>295</v>
      </c>
      <c r="D52" s="163">
        <f t="shared" si="21"/>
        <v>1118.95</v>
      </c>
      <c r="E52" s="163">
        <f>SUM(E53:E59)</f>
        <v>215.75</v>
      </c>
      <c r="F52" s="163">
        <f t="shared" ref="F52:J52" si="23">SUM(F53:F59)</f>
        <v>287.2</v>
      </c>
      <c r="G52" s="163">
        <f t="shared" si="23"/>
        <v>196</v>
      </c>
      <c r="H52" s="35">
        <f t="shared" si="23"/>
        <v>140</v>
      </c>
      <c r="I52" s="35">
        <f t="shared" si="23"/>
        <v>140</v>
      </c>
      <c r="J52" s="35">
        <f t="shared" si="23"/>
        <v>140</v>
      </c>
      <c r="K52" s="45"/>
    </row>
    <row r="53" spans="1:18" ht="30" customHeight="1">
      <c r="A53" s="441"/>
      <c r="B53" s="453"/>
      <c r="C53" s="147" t="s">
        <v>296</v>
      </c>
      <c r="D53" s="34">
        <f t="shared" si="21"/>
        <v>65</v>
      </c>
      <c r="E53" s="34">
        <v>0</v>
      </c>
      <c r="F53" s="35">
        <v>50</v>
      </c>
      <c r="G53" s="163">
        <v>15</v>
      </c>
      <c r="H53" s="35">
        <v>0</v>
      </c>
      <c r="I53" s="35">
        <v>0</v>
      </c>
      <c r="J53" s="35">
        <v>0</v>
      </c>
      <c r="K53" s="46" t="s">
        <v>106</v>
      </c>
    </row>
    <row r="54" spans="1:18" ht="30" hidden="1">
      <c r="A54" s="441"/>
      <c r="B54" s="453"/>
      <c r="C54" s="147" t="s">
        <v>297</v>
      </c>
      <c r="D54" s="34">
        <f t="shared" si="21"/>
        <v>0</v>
      </c>
      <c r="E54" s="34">
        <v>0</v>
      </c>
      <c r="F54" s="35">
        <v>0</v>
      </c>
      <c r="G54" s="163">
        <v>0</v>
      </c>
      <c r="H54" s="35">
        <v>0</v>
      </c>
      <c r="I54" s="35">
        <v>0</v>
      </c>
      <c r="J54" s="35">
        <v>0</v>
      </c>
      <c r="K54" s="45"/>
    </row>
    <row r="55" spans="1:18" ht="31.5" customHeight="1">
      <c r="A55" s="441"/>
      <c r="B55" s="453"/>
      <c r="C55" s="147" t="s">
        <v>298</v>
      </c>
      <c r="D55" s="34">
        <f t="shared" si="21"/>
        <v>114.5</v>
      </c>
      <c r="E55" s="34">
        <v>18.2</v>
      </c>
      <c r="F55" s="35">
        <v>40.299999999999997</v>
      </c>
      <c r="G55" s="163">
        <v>14</v>
      </c>
      <c r="H55" s="35">
        <v>14</v>
      </c>
      <c r="I55" s="35">
        <v>14</v>
      </c>
      <c r="J55" s="35">
        <v>14</v>
      </c>
      <c r="K55" s="45" t="s">
        <v>114</v>
      </c>
    </row>
    <row r="56" spans="1:18" ht="30">
      <c r="A56" s="441"/>
      <c r="B56" s="453"/>
      <c r="C56" s="147" t="s">
        <v>299</v>
      </c>
      <c r="D56" s="34">
        <f t="shared" si="21"/>
        <v>200.4</v>
      </c>
      <c r="E56" s="34">
        <v>15.2</v>
      </c>
      <c r="F56" s="35">
        <v>52.2</v>
      </c>
      <c r="G56" s="163">
        <v>37</v>
      </c>
      <c r="H56" s="35">
        <v>32</v>
      </c>
      <c r="I56" s="35">
        <v>32</v>
      </c>
      <c r="J56" s="35">
        <v>32</v>
      </c>
      <c r="K56" s="45" t="s">
        <v>115</v>
      </c>
      <c r="M56" s="428"/>
      <c r="N56" s="428"/>
      <c r="O56" s="428"/>
      <c r="P56" s="428"/>
      <c r="Q56" s="428"/>
      <c r="R56" s="428"/>
    </row>
    <row r="57" spans="1:18" ht="30">
      <c r="A57" s="441"/>
      <c r="B57" s="453"/>
      <c r="C57" s="147" t="s">
        <v>300</v>
      </c>
      <c r="D57" s="34">
        <f t="shared" si="21"/>
        <v>141.30000000000001</v>
      </c>
      <c r="E57" s="34">
        <v>23.4</v>
      </c>
      <c r="F57" s="35">
        <v>45.9</v>
      </c>
      <c r="G57" s="163">
        <v>18</v>
      </c>
      <c r="H57" s="35">
        <v>18</v>
      </c>
      <c r="I57" s="35">
        <v>18</v>
      </c>
      <c r="J57" s="35">
        <v>18</v>
      </c>
      <c r="K57" s="45" t="s">
        <v>107</v>
      </c>
      <c r="M57" s="428"/>
      <c r="N57" s="428"/>
      <c r="O57" s="428"/>
    </row>
    <row r="58" spans="1:18" ht="30">
      <c r="A58" s="441"/>
      <c r="B58" s="453"/>
      <c r="C58" s="147" t="s">
        <v>302</v>
      </c>
      <c r="D58" s="34">
        <f t="shared" si="21"/>
        <v>268.25</v>
      </c>
      <c r="E58" s="34">
        <v>46.95</v>
      </c>
      <c r="F58" s="35">
        <v>46.8</v>
      </c>
      <c r="G58" s="163">
        <v>66.5</v>
      </c>
      <c r="H58" s="35">
        <v>36</v>
      </c>
      <c r="I58" s="35">
        <v>36</v>
      </c>
      <c r="J58" s="35">
        <v>36</v>
      </c>
      <c r="K58" s="45" t="s">
        <v>116</v>
      </c>
    </row>
    <row r="59" spans="1:18" ht="34.5" customHeight="1">
      <c r="A59" s="441"/>
      <c r="B59" s="453"/>
      <c r="C59" s="147" t="s">
        <v>301</v>
      </c>
      <c r="D59" s="34">
        <f t="shared" si="21"/>
        <v>329.5</v>
      </c>
      <c r="E59" s="34">
        <v>112</v>
      </c>
      <c r="F59" s="35">
        <v>52</v>
      </c>
      <c r="G59" s="163">
        <v>45.5</v>
      </c>
      <c r="H59" s="35">
        <v>40</v>
      </c>
      <c r="I59" s="35">
        <v>40</v>
      </c>
      <c r="J59" s="35">
        <v>40</v>
      </c>
      <c r="K59" s="45" t="s">
        <v>117</v>
      </c>
      <c r="M59" s="428"/>
      <c r="N59" s="428"/>
      <c r="O59" s="428"/>
      <c r="P59" s="428"/>
      <c r="Q59" s="428"/>
      <c r="R59" s="428"/>
    </row>
    <row r="60" spans="1:18" ht="0.75" hidden="1" customHeight="1">
      <c r="A60" s="436" t="s">
        <v>62</v>
      </c>
      <c r="B60" s="436" t="s">
        <v>65</v>
      </c>
      <c r="C60" s="141" t="s">
        <v>58</v>
      </c>
      <c r="D60" s="34">
        <f>SUM(D61:D63)</f>
        <v>0</v>
      </c>
      <c r="E60" s="34">
        <f t="shared" ref="E60:J60" si="24">SUM(E61:E64)</f>
        <v>0</v>
      </c>
      <c r="F60" s="34">
        <f t="shared" si="24"/>
        <v>0</v>
      </c>
      <c r="G60" s="163">
        <f t="shared" si="24"/>
        <v>0</v>
      </c>
      <c r="H60" s="35">
        <f t="shared" si="24"/>
        <v>0</v>
      </c>
      <c r="I60" s="35">
        <f t="shared" si="24"/>
        <v>0</v>
      </c>
      <c r="J60" s="35">
        <f t="shared" si="24"/>
        <v>0</v>
      </c>
      <c r="K60" s="45"/>
      <c r="M60" s="142"/>
      <c r="N60" s="142"/>
      <c r="O60" s="142"/>
      <c r="P60" s="142"/>
      <c r="Q60" s="142"/>
      <c r="R60" s="142"/>
    </row>
    <row r="61" spans="1:18" ht="30" hidden="1" customHeight="1">
      <c r="A61" s="437"/>
      <c r="B61" s="437"/>
      <c r="C61" s="147" t="s">
        <v>302</v>
      </c>
      <c r="D61" s="34">
        <f t="shared" si="21"/>
        <v>0</v>
      </c>
      <c r="E61" s="34">
        <v>0</v>
      </c>
      <c r="F61" s="34">
        <v>0</v>
      </c>
      <c r="G61" s="163">
        <v>0</v>
      </c>
      <c r="H61" s="35">
        <v>0</v>
      </c>
      <c r="I61" s="35">
        <v>0</v>
      </c>
      <c r="J61" s="35">
        <v>0</v>
      </c>
      <c r="K61" s="45"/>
    </row>
    <row r="62" spans="1:18" ht="30" hidden="1">
      <c r="A62" s="437"/>
      <c r="B62" s="437"/>
      <c r="C62" s="147" t="s">
        <v>301</v>
      </c>
      <c r="D62" s="34">
        <f t="shared" si="21"/>
        <v>0</v>
      </c>
      <c r="E62" s="34">
        <v>0</v>
      </c>
      <c r="F62" s="34">
        <v>0</v>
      </c>
      <c r="G62" s="163">
        <v>0</v>
      </c>
      <c r="H62" s="35">
        <v>0</v>
      </c>
      <c r="I62" s="35">
        <v>0</v>
      </c>
      <c r="J62" s="35">
        <v>0</v>
      </c>
      <c r="K62" s="45"/>
    </row>
    <row r="63" spans="1:18" ht="30" hidden="1">
      <c r="A63" s="455"/>
      <c r="B63" s="455"/>
      <c r="C63" s="147" t="s">
        <v>298</v>
      </c>
      <c r="D63" s="34">
        <f t="shared" si="21"/>
        <v>0</v>
      </c>
      <c r="E63" s="34">
        <v>0</v>
      </c>
      <c r="F63" s="34">
        <v>0</v>
      </c>
      <c r="G63" s="163">
        <v>0</v>
      </c>
      <c r="H63" s="35">
        <v>0</v>
      </c>
      <c r="I63" s="35">
        <v>0</v>
      </c>
      <c r="J63" s="35">
        <v>0</v>
      </c>
      <c r="K63" s="45"/>
    </row>
    <row r="64" spans="1:18" ht="60" hidden="1">
      <c r="A64" s="153" t="s">
        <v>64</v>
      </c>
      <c r="B64" s="153" t="s">
        <v>102</v>
      </c>
      <c r="C64" s="147" t="s">
        <v>291</v>
      </c>
      <c r="D64" s="34">
        <f t="shared" si="21"/>
        <v>0</v>
      </c>
      <c r="E64" s="34">
        <v>0</v>
      </c>
      <c r="F64" s="34">
        <v>0</v>
      </c>
      <c r="G64" s="163">
        <v>0</v>
      </c>
      <c r="H64" s="35">
        <v>0</v>
      </c>
      <c r="I64" s="35">
        <v>0</v>
      </c>
      <c r="J64" s="35">
        <v>0</v>
      </c>
      <c r="K64" s="45"/>
    </row>
    <row r="65" spans="1:18" ht="12.75" hidden="1" customHeight="1">
      <c r="A65" s="436" t="s">
        <v>75</v>
      </c>
      <c r="B65" s="436" t="s">
        <v>68</v>
      </c>
      <c r="C65" s="37" t="s">
        <v>58</v>
      </c>
      <c r="D65" s="34">
        <f t="shared" si="21"/>
        <v>0</v>
      </c>
      <c r="E65" s="34">
        <f>E66+E69</f>
        <v>0</v>
      </c>
      <c r="F65" s="34">
        <f t="shared" ref="F65:J65" si="25">F66+F69</f>
        <v>0</v>
      </c>
      <c r="G65" s="163">
        <f t="shared" si="25"/>
        <v>0</v>
      </c>
      <c r="H65" s="35">
        <f t="shared" si="25"/>
        <v>0</v>
      </c>
      <c r="I65" s="35">
        <f t="shared" si="25"/>
        <v>0</v>
      </c>
      <c r="J65" s="35">
        <f t="shared" si="25"/>
        <v>0</v>
      </c>
      <c r="K65" s="45"/>
    </row>
    <row r="66" spans="1:18" ht="45" hidden="1">
      <c r="A66" s="437"/>
      <c r="B66" s="437"/>
      <c r="C66" s="147" t="s">
        <v>295</v>
      </c>
      <c r="D66" s="34">
        <f t="shared" si="21"/>
        <v>0</v>
      </c>
      <c r="E66" s="34">
        <f>E67+E68</f>
        <v>0</v>
      </c>
      <c r="F66" s="34">
        <f t="shared" ref="F66:J66" si="26">F67+F68</f>
        <v>0</v>
      </c>
      <c r="G66" s="163">
        <f t="shared" si="26"/>
        <v>0</v>
      </c>
      <c r="H66" s="35">
        <f t="shared" si="26"/>
        <v>0</v>
      </c>
      <c r="I66" s="35">
        <f t="shared" si="26"/>
        <v>0</v>
      </c>
      <c r="J66" s="35">
        <f t="shared" si="26"/>
        <v>0</v>
      </c>
      <c r="K66" s="45"/>
    </row>
    <row r="67" spans="1:18" ht="30" hidden="1">
      <c r="A67" s="437"/>
      <c r="B67" s="437"/>
      <c r="C67" s="147" t="s">
        <v>291</v>
      </c>
      <c r="D67" s="34">
        <f t="shared" si="21"/>
        <v>0</v>
      </c>
      <c r="E67" s="34">
        <v>0</v>
      </c>
      <c r="F67" s="34">
        <v>0</v>
      </c>
      <c r="G67" s="163">
        <v>0</v>
      </c>
      <c r="H67" s="35">
        <v>0</v>
      </c>
      <c r="I67" s="35">
        <v>0</v>
      </c>
      <c r="J67" s="35">
        <v>0</v>
      </c>
      <c r="K67" s="45"/>
    </row>
    <row r="68" spans="1:18" ht="30" hidden="1">
      <c r="A68" s="437"/>
      <c r="B68" s="437"/>
      <c r="C68" s="147" t="s">
        <v>299</v>
      </c>
      <c r="D68" s="34">
        <f t="shared" si="21"/>
        <v>0</v>
      </c>
      <c r="E68" s="34">
        <v>0</v>
      </c>
      <c r="F68" s="34">
        <v>0</v>
      </c>
      <c r="G68" s="163">
        <v>0</v>
      </c>
      <c r="H68" s="35">
        <v>0</v>
      </c>
      <c r="I68" s="35">
        <v>0</v>
      </c>
      <c r="J68" s="35">
        <v>0</v>
      </c>
      <c r="K68" s="45"/>
    </row>
    <row r="69" spans="1:18" ht="45" hidden="1">
      <c r="A69" s="437"/>
      <c r="B69" s="437"/>
      <c r="C69" s="147" t="s">
        <v>292</v>
      </c>
      <c r="D69" s="34">
        <f t="shared" si="21"/>
        <v>0</v>
      </c>
      <c r="E69" s="34">
        <v>0</v>
      </c>
      <c r="F69" s="34">
        <v>0</v>
      </c>
      <c r="G69" s="163">
        <v>0</v>
      </c>
      <c r="H69" s="35">
        <v>0</v>
      </c>
      <c r="I69" s="35">
        <v>0</v>
      </c>
      <c r="J69" s="35">
        <v>0</v>
      </c>
      <c r="K69" s="45"/>
    </row>
    <row r="70" spans="1:18" ht="15">
      <c r="A70" s="441" t="s">
        <v>126</v>
      </c>
      <c r="B70" s="441" t="s">
        <v>69</v>
      </c>
      <c r="C70" s="37" t="s">
        <v>58</v>
      </c>
      <c r="D70" s="34">
        <f t="shared" ref="D70:D104" si="27">SUM(E70:J70)</f>
        <v>67</v>
      </c>
      <c r="E70" s="34">
        <f>SUM(E71:E76)</f>
        <v>10.4</v>
      </c>
      <c r="F70" s="34">
        <f t="shared" ref="F70:J70" si="28">SUM(F71:F76)</f>
        <v>21</v>
      </c>
      <c r="G70" s="163">
        <f t="shared" si="28"/>
        <v>5.6</v>
      </c>
      <c r="H70" s="35">
        <f t="shared" si="28"/>
        <v>10</v>
      </c>
      <c r="I70" s="35">
        <f t="shared" si="28"/>
        <v>10</v>
      </c>
      <c r="J70" s="35">
        <f t="shared" si="28"/>
        <v>10</v>
      </c>
      <c r="K70" s="45"/>
    </row>
    <row r="71" spans="1:18" ht="30">
      <c r="A71" s="441"/>
      <c r="B71" s="441"/>
      <c r="C71" s="147" t="s">
        <v>297</v>
      </c>
      <c r="D71" s="34">
        <f t="shared" si="27"/>
        <v>30</v>
      </c>
      <c r="E71" s="34">
        <v>0</v>
      </c>
      <c r="F71" s="34">
        <v>0</v>
      </c>
      <c r="G71" s="163">
        <v>0</v>
      </c>
      <c r="H71" s="35">
        <v>10</v>
      </c>
      <c r="I71" s="35">
        <v>10</v>
      </c>
      <c r="J71" s="35">
        <v>10</v>
      </c>
      <c r="K71" s="45"/>
    </row>
    <row r="72" spans="1:18" ht="30">
      <c r="A72" s="441"/>
      <c r="B72" s="441"/>
      <c r="C72" s="147" t="s">
        <v>298</v>
      </c>
      <c r="D72" s="34">
        <f t="shared" si="27"/>
        <v>21</v>
      </c>
      <c r="E72" s="34">
        <v>0</v>
      </c>
      <c r="F72" s="34">
        <v>21</v>
      </c>
      <c r="G72" s="163">
        <v>0</v>
      </c>
      <c r="H72" s="35">
        <v>0</v>
      </c>
      <c r="I72" s="35">
        <v>0</v>
      </c>
      <c r="J72" s="35">
        <v>0</v>
      </c>
      <c r="K72" s="45"/>
    </row>
    <row r="73" spans="1:18" ht="30">
      <c r="A73" s="441"/>
      <c r="B73" s="441"/>
      <c r="C73" s="147" t="s">
        <v>299</v>
      </c>
      <c r="D73" s="34">
        <f t="shared" si="27"/>
        <v>5.6</v>
      </c>
      <c r="E73" s="34">
        <v>0</v>
      </c>
      <c r="F73" s="34">
        <v>0</v>
      </c>
      <c r="G73" s="163">
        <v>5.6</v>
      </c>
      <c r="H73" s="35">
        <v>0</v>
      </c>
      <c r="I73" s="35">
        <v>0</v>
      </c>
      <c r="J73" s="35">
        <v>0</v>
      </c>
      <c r="K73" s="45"/>
    </row>
    <row r="74" spans="1:18" ht="0.75" customHeight="1">
      <c r="A74" s="441"/>
      <c r="B74" s="441"/>
      <c r="C74" s="38" t="s">
        <v>300</v>
      </c>
      <c r="D74" s="34">
        <f t="shared" si="27"/>
        <v>0</v>
      </c>
      <c r="E74" s="34">
        <v>0</v>
      </c>
      <c r="F74" s="34">
        <v>0</v>
      </c>
      <c r="G74" s="163">
        <v>0</v>
      </c>
      <c r="H74" s="35">
        <v>0</v>
      </c>
      <c r="I74" s="35">
        <v>0</v>
      </c>
      <c r="J74" s="35">
        <v>0</v>
      </c>
      <c r="K74" s="46"/>
    </row>
    <row r="75" spans="1:18" ht="40.5" customHeight="1">
      <c r="A75" s="441"/>
      <c r="B75" s="441"/>
      <c r="C75" s="147" t="s">
        <v>302</v>
      </c>
      <c r="D75" s="34">
        <f t="shared" si="27"/>
        <v>5.2</v>
      </c>
      <c r="E75" s="34">
        <v>5.2</v>
      </c>
      <c r="F75" s="34">
        <v>0</v>
      </c>
      <c r="G75" s="163">
        <v>0</v>
      </c>
      <c r="H75" s="35">
        <v>0</v>
      </c>
      <c r="I75" s="35">
        <v>0</v>
      </c>
      <c r="J75" s="35">
        <v>0</v>
      </c>
      <c r="K75" s="45" t="s">
        <v>108</v>
      </c>
    </row>
    <row r="76" spans="1:18" ht="36.75" customHeight="1">
      <c r="A76" s="441"/>
      <c r="B76" s="441"/>
      <c r="C76" s="147" t="s">
        <v>301</v>
      </c>
      <c r="D76" s="163">
        <f t="shared" si="27"/>
        <v>5.2</v>
      </c>
      <c r="E76" s="163">
        <v>5.2</v>
      </c>
      <c r="F76" s="34">
        <v>0</v>
      </c>
      <c r="G76" s="163">
        <v>0</v>
      </c>
      <c r="H76" s="35">
        <v>0</v>
      </c>
      <c r="I76" s="35">
        <v>0</v>
      </c>
      <c r="J76" s="35">
        <v>0</v>
      </c>
      <c r="K76" s="45" t="s">
        <v>113</v>
      </c>
      <c r="M76" s="429"/>
      <c r="N76" s="429"/>
      <c r="O76" s="429"/>
      <c r="P76" s="429"/>
      <c r="Q76" s="429"/>
      <c r="R76" s="429"/>
    </row>
    <row r="77" spans="1:18" ht="15">
      <c r="A77" s="436" t="s">
        <v>127</v>
      </c>
      <c r="B77" s="436" t="s">
        <v>71</v>
      </c>
      <c r="C77" s="37" t="s">
        <v>58</v>
      </c>
      <c r="D77" s="163">
        <f t="shared" si="27"/>
        <v>491.3</v>
      </c>
      <c r="E77" s="163">
        <f t="shared" ref="E77:J77" si="29">E80+E81+E82+E83</f>
        <v>174.9</v>
      </c>
      <c r="F77" s="34">
        <f t="shared" si="29"/>
        <v>76.5</v>
      </c>
      <c r="G77" s="163">
        <f t="shared" si="29"/>
        <v>59.9</v>
      </c>
      <c r="H77" s="35">
        <f t="shared" si="29"/>
        <v>60</v>
      </c>
      <c r="I77" s="35">
        <f t="shared" si="29"/>
        <v>60</v>
      </c>
      <c r="J77" s="35">
        <f t="shared" si="29"/>
        <v>60</v>
      </c>
      <c r="K77" s="45"/>
    </row>
    <row r="78" spans="1:18" ht="30" hidden="1">
      <c r="A78" s="437"/>
      <c r="B78" s="437"/>
      <c r="C78" s="147" t="s">
        <v>291</v>
      </c>
      <c r="D78" s="163">
        <f t="shared" si="27"/>
        <v>0</v>
      </c>
      <c r="E78" s="163">
        <v>0</v>
      </c>
      <c r="F78" s="34">
        <v>0</v>
      </c>
      <c r="G78" s="163">
        <v>0</v>
      </c>
      <c r="H78" s="35">
        <v>0</v>
      </c>
      <c r="I78" s="35">
        <v>0</v>
      </c>
      <c r="J78" s="35">
        <v>0</v>
      </c>
      <c r="K78" s="45"/>
    </row>
    <row r="79" spans="1:18" ht="30">
      <c r="A79" s="437"/>
      <c r="B79" s="437"/>
      <c r="C79" s="147" t="s">
        <v>299</v>
      </c>
      <c r="D79" s="163">
        <f t="shared" si="27"/>
        <v>5.3</v>
      </c>
      <c r="E79" s="163">
        <v>5.3</v>
      </c>
      <c r="F79" s="34">
        <v>0</v>
      </c>
      <c r="G79" s="163">
        <v>0</v>
      </c>
      <c r="H79" s="35">
        <v>0</v>
      </c>
      <c r="I79" s="35">
        <v>0</v>
      </c>
      <c r="J79" s="35">
        <v>0</v>
      </c>
      <c r="K79" s="45" t="s">
        <v>112</v>
      </c>
      <c r="M79" s="428"/>
      <c r="N79" s="428"/>
      <c r="O79" s="428"/>
      <c r="P79" s="428"/>
      <c r="Q79" s="428"/>
      <c r="R79" s="428"/>
    </row>
    <row r="80" spans="1:18" ht="30">
      <c r="A80" s="437"/>
      <c r="B80" s="437"/>
      <c r="C80" s="38" t="s">
        <v>300</v>
      </c>
      <c r="D80" s="163">
        <f t="shared" si="27"/>
        <v>33</v>
      </c>
      <c r="E80" s="163">
        <v>33</v>
      </c>
      <c r="F80" s="34">
        <v>0</v>
      </c>
      <c r="G80" s="163">
        <v>0</v>
      </c>
      <c r="H80" s="35">
        <v>0</v>
      </c>
      <c r="I80" s="35">
        <v>0</v>
      </c>
      <c r="J80" s="35">
        <v>0</v>
      </c>
      <c r="K80" s="45" t="s">
        <v>111</v>
      </c>
      <c r="M80" s="428"/>
      <c r="N80" s="428"/>
      <c r="O80" s="428"/>
    </row>
    <row r="81" spans="1:11" ht="69" customHeight="1">
      <c r="A81" s="437"/>
      <c r="B81" s="437"/>
      <c r="C81" s="147" t="s">
        <v>302</v>
      </c>
      <c r="D81" s="34">
        <f t="shared" si="27"/>
        <v>458.3</v>
      </c>
      <c r="E81" s="34">
        <v>141.9</v>
      </c>
      <c r="F81" s="34">
        <v>76.5</v>
      </c>
      <c r="G81" s="163">
        <v>59.9</v>
      </c>
      <c r="H81" s="35">
        <v>60</v>
      </c>
      <c r="I81" s="35">
        <v>60</v>
      </c>
      <c r="J81" s="35">
        <v>60</v>
      </c>
      <c r="K81" s="45" t="s">
        <v>110</v>
      </c>
    </row>
    <row r="82" spans="1:11" ht="36.75" customHeight="1">
      <c r="A82" s="437"/>
      <c r="B82" s="437"/>
      <c r="C82" s="147" t="s">
        <v>301</v>
      </c>
      <c r="D82" s="34">
        <v>0</v>
      </c>
      <c r="E82" s="34">
        <v>0</v>
      </c>
      <c r="F82" s="34">
        <v>0</v>
      </c>
      <c r="G82" s="163">
        <v>0</v>
      </c>
      <c r="H82" s="35">
        <v>0</v>
      </c>
      <c r="I82" s="35">
        <v>0</v>
      </c>
      <c r="J82" s="35">
        <v>0</v>
      </c>
      <c r="K82" s="45"/>
    </row>
    <row r="83" spans="1:11" ht="38.25" customHeight="1">
      <c r="A83" s="436" t="s">
        <v>128</v>
      </c>
      <c r="B83" s="436" t="s">
        <v>94</v>
      </c>
      <c r="C83" s="147" t="s">
        <v>291</v>
      </c>
      <c r="D83" s="34">
        <v>0</v>
      </c>
      <c r="E83" s="34">
        <v>0</v>
      </c>
      <c r="F83" s="34">
        <v>0</v>
      </c>
      <c r="G83" s="163">
        <v>0</v>
      </c>
      <c r="H83" s="35">
        <v>0</v>
      </c>
      <c r="I83" s="35">
        <v>0</v>
      </c>
      <c r="J83" s="35">
        <v>0</v>
      </c>
      <c r="K83" s="45"/>
    </row>
    <row r="84" spans="1:11" ht="82.5" customHeight="1">
      <c r="A84" s="455"/>
      <c r="B84" s="455"/>
      <c r="C84" s="38" t="s">
        <v>300</v>
      </c>
      <c r="D84" s="163">
        <v>0</v>
      </c>
      <c r="E84" s="163">
        <v>0</v>
      </c>
      <c r="F84" s="163">
        <v>0</v>
      </c>
      <c r="G84" s="163">
        <v>0</v>
      </c>
      <c r="H84" s="35">
        <v>0</v>
      </c>
      <c r="I84" s="35">
        <v>0</v>
      </c>
      <c r="J84" s="35">
        <v>0</v>
      </c>
      <c r="K84" s="45"/>
    </row>
    <row r="85" spans="1:11" ht="82.5" customHeight="1">
      <c r="A85" s="240" t="s">
        <v>409</v>
      </c>
      <c r="B85" s="240" t="s">
        <v>406</v>
      </c>
      <c r="C85" s="147" t="s">
        <v>291</v>
      </c>
      <c r="D85" s="34">
        <f t="shared" si="27"/>
        <v>0</v>
      </c>
      <c r="E85" s="163">
        <v>0</v>
      </c>
      <c r="F85" s="163">
        <v>0</v>
      </c>
      <c r="G85" s="163">
        <v>0</v>
      </c>
      <c r="H85" s="35">
        <v>0</v>
      </c>
      <c r="I85" s="35">
        <v>0</v>
      </c>
      <c r="J85" s="35">
        <v>0</v>
      </c>
      <c r="K85" s="45"/>
    </row>
    <row r="86" spans="1:11" ht="15" customHeight="1">
      <c r="A86" s="438" t="s">
        <v>8</v>
      </c>
      <c r="B86" s="438" t="s">
        <v>78</v>
      </c>
      <c r="C86" s="36" t="s">
        <v>58</v>
      </c>
      <c r="D86" s="163">
        <f t="shared" ref="D86:J86" si="30">D87+D96</f>
        <v>2454.6999999999998</v>
      </c>
      <c r="E86" s="163">
        <f t="shared" si="30"/>
        <v>1175</v>
      </c>
      <c r="F86" s="163">
        <f t="shared" si="30"/>
        <v>278.3</v>
      </c>
      <c r="G86" s="163">
        <f t="shared" si="30"/>
        <v>347.4</v>
      </c>
      <c r="H86" s="35">
        <f t="shared" si="30"/>
        <v>218</v>
      </c>
      <c r="I86" s="35">
        <f t="shared" si="30"/>
        <v>218</v>
      </c>
      <c r="J86" s="35">
        <f t="shared" si="30"/>
        <v>218</v>
      </c>
      <c r="K86" s="45"/>
    </row>
    <row r="87" spans="1:11" ht="42.75">
      <c r="A87" s="439"/>
      <c r="B87" s="439"/>
      <c r="C87" s="40" t="s">
        <v>295</v>
      </c>
      <c r="D87" s="163">
        <f t="shared" si="27"/>
        <v>2454.6999999999998</v>
      </c>
      <c r="E87" s="163">
        <f>SUM(E88:E95)</f>
        <v>1175</v>
      </c>
      <c r="F87" s="163">
        <f t="shared" ref="F87:J87" si="31">SUM(F88:F95)</f>
        <v>278.3</v>
      </c>
      <c r="G87" s="163">
        <f t="shared" si="31"/>
        <v>347.4</v>
      </c>
      <c r="H87" s="35">
        <f t="shared" si="31"/>
        <v>218</v>
      </c>
      <c r="I87" s="35">
        <f t="shared" si="31"/>
        <v>218</v>
      </c>
      <c r="J87" s="35">
        <f t="shared" si="31"/>
        <v>218</v>
      </c>
      <c r="K87" s="45"/>
    </row>
    <row r="88" spans="1:11" ht="30">
      <c r="A88" s="439"/>
      <c r="B88" s="439"/>
      <c r="C88" s="147" t="s">
        <v>296</v>
      </c>
      <c r="D88" s="163">
        <f t="shared" si="27"/>
        <v>0</v>
      </c>
      <c r="E88" s="163">
        <f>E107</f>
        <v>0</v>
      </c>
      <c r="F88" s="163">
        <f t="shared" ref="F88:J88" si="32">E107</f>
        <v>0</v>
      </c>
      <c r="G88" s="163">
        <f t="shared" si="32"/>
        <v>0</v>
      </c>
      <c r="H88" s="35">
        <f t="shared" si="32"/>
        <v>0</v>
      </c>
      <c r="I88" s="35">
        <f t="shared" si="32"/>
        <v>0</v>
      </c>
      <c r="J88" s="35">
        <f t="shared" si="32"/>
        <v>0</v>
      </c>
      <c r="K88" s="45"/>
    </row>
    <row r="89" spans="1:11" ht="30">
      <c r="A89" s="439"/>
      <c r="B89" s="439"/>
      <c r="C89" s="41" t="s">
        <v>297</v>
      </c>
      <c r="D89" s="163">
        <f t="shared" si="27"/>
        <v>34.1</v>
      </c>
      <c r="E89" s="163">
        <f t="shared" ref="E89:J89" si="33">E98+E114+E109</f>
        <v>34.1</v>
      </c>
      <c r="F89" s="163">
        <f t="shared" si="33"/>
        <v>0</v>
      </c>
      <c r="G89" s="163">
        <f t="shared" si="33"/>
        <v>0</v>
      </c>
      <c r="H89" s="35">
        <f t="shared" si="33"/>
        <v>0</v>
      </c>
      <c r="I89" s="35">
        <f t="shared" si="33"/>
        <v>0</v>
      </c>
      <c r="J89" s="35">
        <f t="shared" si="33"/>
        <v>0</v>
      </c>
      <c r="K89" s="45"/>
    </row>
    <row r="90" spans="1:11" ht="30">
      <c r="A90" s="439"/>
      <c r="B90" s="439"/>
      <c r="C90" s="147" t="s">
        <v>298</v>
      </c>
      <c r="D90" s="163">
        <f t="shared" si="27"/>
        <v>1073</v>
      </c>
      <c r="E90" s="163">
        <f t="shared" ref="E90:J90" si="34">E99+E115+E110</f>
        <v>499.9</v>
      </c>
      <c r="F90" s="163">
        <f t="shared" si="34"/>
        <v>48</v>
      </c>
      <c r="G90" s="163">
        <f>G99+G115+G110</f>
        <v>201.1</v>
      </c>
      <c r="H90" s="35">
        <f t="shared" si="34"/>
        <v>108</v>
      </c>
      <c r="I90" s="35">
        <f t="shared" si="34"/>
        <v>108</v>
      </c>
      <c r="J90" s="35">
        <f t="shared" si="34"/>
        <v>108</v>
      </c>
      <c r="K90" s="45"/>
    </row>
    <row r="91" spans="1:11" ht="30" hidden="1">
      <c r="A91" s="439"/>
      <c r="B91" s="439"/>
      <c r="C91" s="38" t="s">
        <v>299</v>
      </c>
      <c r="D91" s="163">
        <f t="shared" si="27"/>
        <v>0</v>
      </c>
      <c r="E91" s="163">
        <f t="shared" ref="E91:J94" si="35">E100+E116</f>
        <v>0</v>
      </c>
      <c r="F91" s="163">
        <f t="shared" si="35"/>
        <v>0</v>
      </c>
      <c r="G91" s="163">
        <f t="shared" si="35"/>
        <v>0</v>
      </c>
      <c r="H91" s="35">
        <f t="shared" si="35"/>
        <v>0</v>
      </c>
      <c r="I91" s="35">
        <f t="shared" si="35"/>
        <v>0</v>
      </c>
      <c r="J91" s="35">
        <f t="shared" si="35"/>
        <v>0</v>
      </c>
      <c r="K91" s="45"/>
    </row>
    <row r="92" spans="1:11" ht="30" hidden="1">
      <c r="A92" s="439"/>
      <c r="B92" s="439"/>
      <c r="C92" s="38" t="s">
        <v>300</v>
      </c>
      <c r="D92" s="163">
        <f t="shared" si="27"/>
        <v>0</v>
      </c>
      <c r="E92" s="163">
        <f t="shared" si="35"/>
        <v>0</v>
      </c>
      <c r="F92" s="163">
        <f t="shared" si="35"/>
        <v>0</v>
      </c>
      <c r="G92" s="163">
        <f t="shared" si="35"/>
        <v>0</v>
      </c>
      <c r="H92" s="35">
        <f t="shared" si="35"/>
        <v>0</v>
      </c>
      <c r="I92" s="35">
        <f t="shared" si="35"/>
        <v>0</v>
      </c>
      <c r="J92" s="35">
        <f t="shared" si="35"/>
        <v>0</v>
      </c>
      <c r="K92" s="45"/>
    </row>
    <row r="93" spans="1:11" ht="30" hidden="1">
      <c r="A93" s="439"/>
      <c r="B93" s="439"/>
      <c r="C93" s="38" t="s">
        <v>302</v>
      </c>
      <c r="D93" s="163">
        <f t="shared" si="27"/>
        <v>0</v>
      </c>
      <c r="E93" s="163">
        <f t="shared" si="35"/>
        <v>0</v>
      </c>
      <c r="F93" s="163">
        <f t="shared" si="35"/>
        <v>0</v>
      </c>
      <c r="G93" s="163">
        <f t="shared" si="35"/>
        <v>0</v>
      </c>
      <c r="H93" s="35">
        <f t="shared" si="35"/>
        <v>0</v>
      </c>
      <c r="I93" s="35">
        <f t="shared" si="35"/>
        <v>0</v>
      </c>
      <c r="J93" s="35">
        <f t="shared" si="35"/>
        <v>0</v>
      </c>
      <c r="K93" s="45"/>
    </row>
    <row r="94" spans="1:11" ht="30" hidden="1">
      <c r="A94" s="439"/>
      <c r="B94" s="439"/>
      <c r="C94" s="38" t="s">
        <v>301</v>
      </c>
      <c r="D94" s="163">
        <f t="shared" si="27"/>
        <v>0</v>
      </c>
      <c r="E94" s="163">
        <f t="shared" si="35"/>
        <v>0</v>
      </c>
      <c r="F94" s="163">
        <f t="shared" si="35"/>
        <v>0</v>
      </c>
      <c r="G94" s="163">
        <f t="shared" si="35"/>
        <v>0</v>
      </c>
      <c r="H94" s="35">
        <f t="shared" si="35"/>
        <v>0</v>
      </c>
      <c r="I94" s="35">
        <f t="shared" si="35"/>
        <v>0</v>
      </c>
      <c r="J94" s="35">
        <f t="shared" si="35"/>
        <v>0</v>
      </c>
      <c r="K94" s="45"/>
    </row>
    <row r="95" spans="1:11" s="162" customFormat="1" ht="24" customHeight="1">
      <c r="A95" s="439"/>
      <c r="B95" s="439"/>
      <c r="C95" s="424" t="s">
        <v>291</v>
      </c>
      <c r="D95" s="422">
        <f t="shared" si="27"/>
        <v>1347.6</v>
      </c>
      <c r="E95" s="422">
        <f t="shared" ref="E95:J95" si="36">E103+E105+E108+E121+E124</f>
        <v>641</v>
      </c>
      <c r="F95" s="422">
        <f t="shared" si="36"/>
        <v>230.3</v>
      </c>
      <c r="G95" s="422">
        <f t="shared" si="36"/>
        <v>146.29999999999998</v>
      </c>
      <c r="H95" s="426">
        <f t="shared" si="36"/>
        <v>110</v>
      </c>
      <c r="I95" s="426">
        <f t="shared" si="36"/>
        <v>110</v>
      </c>
      <c r="J95" s="426">
        <f t="shared" si="36"/>
        <v>110</v>
      </c>
      <c r="K95" s="161"/>
    </row>
    <row r="96" spans="1:11" ht="28.5" customHeight="1">
      <c r="A96" s="454"/>
      <c r="B96" s="454"/>
      <c r="C96" s="425"/>
      <c r="D96" s="423"/>
      <c r="E96" s="423"/>
      <c r="F96" s="423"/>
      <c r="G96" s="423"/>
      <c r="H96" s="427"/>
      <c r="I96" s="427"/>
      <c r="J96" s="427"/>
      <c r="K96" s="45"/>
    </row>
    <row r="97" spans="1:11" ht="57" hidden="1" customHeight="1">
      <c r="A97" s="436" t="s">
        <v>66</v>
      </c>
      <c r="B97" s="436" t="s">
        <v>97</v>
      </c>
      <c r="C97" s="147" t="s">
        <v>295</v>
      </c>
      <c r="D97" s="163">
        <f>SUM(E97:J97)</f>
        <v>0</v>
      </c>
      <c r="E97" s="163">
        <f t="shared" ref="E97:J97" si="37">SUM(E98:E104)</f>
        <v>0</v>
      </c>
      <c r="F97" s="163">
        <f t="shared" si="37"/>
        <v>0</v>
      </c>
      <c r="G97" s="163">
        <f t="shared" si="37"/>
        <v>0</v>
      </c>
      <c r="H97" s="35">
        <f t="shared" si="37"/>
        <v>0</v>
      </c>
      <c r="I97" s="163">
        <f t="shared" si="37"/>
        <v>0</v>
      </c>
      <c r="J97" s="163">
        <f t="shared" si="37"/>
        <v>0</v>
      </c>
      <c r="K97" s="45"/>
    </row>
    <row r="98" spans="1:11" ht="27" hidden="1" customHeight="1">
      <c r="A98" s="437"/>
      <c r="B98" s="437"/>
      <c r="C98" s="38" t="s">
        <v>297</v>
      </c>
      <c r="D98" s="34">
        <f t="shared" si="27"/>
        <v>0</v>
      </c>
      <c r="E98" s="34">
        <v>0</v>
      </c>
      <c r="F98" s="34">
        <v>0</v>
      </c>
      <c r="G98" s="163">
        <v>0</v>
      </c>
      <c r="H98" s="35">
        <v>0</v>
      </c>
      <c r="I98" s="35">
        <v>0</v>
      </c>
      <c r="J98" s="35">
        <v>0</v>
      </c>
      <c r="K98" s="45"/>
    </row>
    <row r="99" spans="1:11" ht="27" hidden="1" customHeight="1">
      <c r="A99" s="437"/>
      <c r="B99" s="437"/>
      <c r="C99" s="147" t="s">
        <v>298</v>
      </c>
      <c r="D99" s="34">
        <f t="shared" si="27"/>
        <v>0</v>
      </c>
      <c r="E99" s="34">
        <v>0</v>
      </c>
      <c r="F99" s="34">
        <v>0</v>
      </c>
      <c r="G99" s="163">
        <v>0</v>
      </c>
      <c r="H99" s="35">
        <v>0</v>
      </c>
      <c r="I99" s="35">
        <v>0</v>
      </c>
      <c r="J99" s="35">
        <v>0</v>
      </c>
      <c r="K99" s="45"/>
    </row>
    <row r="100" spans="1:11" ht="36.75" hidden="1" customHeight="1">
      <c r="A100" s="437"/>
      <c r="B100" s="437"/>
      <c r="C100" s="147" t="s">
        <v>299</v>
      </c>
      <c r="D100" s="34">
        <f t="shared" si="27"/>
        <v>0</v>
      </c>
      <c r="E100" s="34">
        <v>0</v>
      </c>
      <c r="F100" s="34">
        <v>0</v>
      </c>
      <c r="G100" s="163">
        <v>0</v>
      </c>
      <c r="H100" s="35">
        <v>0</v>
      </c>
      <c r="I100" s="35">
        <v>0</v>
      </c>
      <c r="J100" s="35">
        <v>0</v>
      </c>
      <c r="K100" s="45"/>
    </row>
    <row r="101" spans="1:11" ht="33.75" hidden="1" customHeight="1">
      <c r="A101" s="437"/>
      <c r="B101" s="437"/>
      <c r="C101" s="147" t="s">
        <v>300</v>
      </c>
      <c r="D101" s="34">
        <f t="shared" si="27"/>
        <v>0</v>
      </c>
      <c r="E101" s="34">
        <v>0</v>
      </c>
      <c r="F101" s="34">
        <v>0</v>
      </c>
      <c r="G101" s="163">
        <v>0</v>
      </c>
      <c r="H101" s="35">
        <v>0</v>
      </c>
      <c r="I101" s="35">
        <v>0</v>
      </c>
      <c r="J101" s="35">
        <v>0</v>
      </c>
      <c r="K101" s="45"/>
    </row>
    <row r="102" spans="1:11" ht="38.25" hidden="1" customHeight="1">
      <c r="A102" s="437"/>
      <c r="B102" s="437"/>
      <c r="C102" s="147" t="s">
        <v>302</v>
      </c>
      <c r="D102" s="34">
        <f t="shared" si="27"/>
        <v>0</v>
      </c>
      <c r="E102" s="34">
        <v>0</v>
      </c>
      <c r="F102" s="34">
        <v>0</v>
      </c>
      <c r="G102" s="163">
        <v>0</v>
      </c>
      <c r="H102" s="35">
        <v>0</v>
      </c>
      <c r="I102" s="35">
        <v>0</v>
      </c>
      <c r="J102" s="35">
        <v>0</v>
      </c>
      <c r="K102" s="45"/>
    </row>
    <row r="103" spans="1:11" ht="40.5" hidden="1" customHeight="1">
      <c r="A103" s="437"/>
      <c r="B103" s="437"/>
      <c r="C103" s="147" t="s">
        <v>301</v>
      </c>
      <c r="D103" s="34">
        <f t="shared" si="27"/>
        <v>0</v>
      </c>
      <c r="E103" s="34">
        <v>0</v>
      </c>
      <c r="F103" s="34">
        <v>0</v>
      </c>
      <c r="G103" s="163">
        <v>0</v>
      </c>
      <c r="H103" s="35">
        <v>0</v>
      </c>
      <c r="I103" s="35">
        <v>0</v>
      </c>
      <c r="J103" s="35">
        <v>0</v>
      </c>
      <c r="K103" s="45"/>
    </row>
    <row r="104" spans="1:11" ht="63" hidden="1" customHeight="1">
      <c r="A104" s="455"/>
      <c r="B104" s="437"/>
      <c r="C104" s="147" t="s">
        <v>291</v>
      </c>
      <c r="D104" s="34">
        <f t="shared" si="27"/>
        <v>0</v>
      </c>
      <c r="E104" s="34">
        <v>0</v>
      </c>
      <c r="F104" s="34">
        <v>0</v>
      </c>
      <c r="G104" s="163">
        <v>0</v>
      </c>
      <c r="H104" s="35">
        <v>0</v>
      </c>
      <c r="I104" s="35">
        <v>0</v>
      </c>
      <c r="J104" s="35">
        <v>0</v>
      </c>
      <c r="K104" s="45"/>
    </row>
    <row r="105" spans="1:11" ht="70.5" customHeight="1">
      <c r="A105" s="154" t="s">
        <v>79</v>
      </c>
      <c r="B105" s="155" t="s">
        <v>96</v>
      </c>
      <c r="C105" s="147" t="s">
        <v>291</v>
      </c>
      <c r="D105" s="163">
        <f t="shared" ref="D105:D121" si="38">SUM(E105:J105)</f>
        <v>0</v>
      </c>
      <c r="E105" s="163">
        <v>0</v>
      </c>
      <c r="F105" s="163">
        <v>0</v>
      </c>
      <c r="G105" s="163">
        <v>0</v>
      </c>
      <c r="H105" s="35">
        <v>0</v>
      </c>
      <c r="I105" s="35">
        <v>0</v>
      </c>
      <c r="J105" s="35">
        <v>0</v>
      </c>
      <c r="K105" s="45"/>
    </row>
    <row r="106" spans="1:11" ht="45">
      <c r="A106" s="448" t="s">
        <v>91</v>
      </c>
      <c r="B106" s="448" t="s">
        <v>72</v>
      </c>
      <c r="C106" s="38" t="s">
        <v>295</v>
      </c>
      <c r="D106" s="163">
        <f>SUM(E106:J106)</f>
        <v>2331.4</v>
      </c>
      <c r="E106" s="163">
        <f>SUM(E107:E110)</f>
        <v>1175</v>
      </c>
      <c r="F106" s="163">
        <f t="shared" ref="F106:J106" si="39">SUM(F107:F110)</f>
        <v>230.3</v>
      </c>
      <c r="G106" s="163">
        <f t="shared" si="39"/>
        <v>272.10000000000002</v>
      </c>
      <c r="H106" s="35">
        <f t="shared" si="39"/>
        <v>218</v>
      </c>
      <c r="I106" s="35">
        <f t="shared" si="39"/>
        <v>218</v>
      </c>
      <c r="J106" s="35">
        <f t="shared" si="39"/>
        <v>218</v>
      </c>
      <c r="K106" s="45"/>
    </row>
    <row r="107" spans="1:11" ht="30">
      <c r="A107" s="449"/>
      <c r="B107" s="449"/>
      <c r="C107" s="147" t="s">
        <v>296</v>
      </c>
      <c r="D107" s="163">
        <f t="shared" si="38"/>
        <v>0</v>
      </c>
      <c r="E107" s="163">
        <v>0</v>
      </c>
      <c r="F107" s="163">
        <v>0</v>
      </c>
      <c r="G107" s="163">
        <v>0</v>
      </c>
      <c r="H107" s="35">
        <v>0</v>
      </c>
      <c r="I107" s="35">
        <v>0</v>
      </c>
      <c r="J107" s="35">
        <v>0</v>
      </c>
      <c r="K107" s="45"/>
    </row>
    <row r="108" spans="1:11" ht="39" customHeight="1">
      <c r="A108" s="449"/>
      <c r="B108" s="449"/>
      <c r="C108" s="38" t="s">
        <v>291</v>
      </c>
      <c r="D108" s="163">
        <f t="shared" si="38"/>
        <v>1330.4</v>
      </c>
      <c r="E108" s="163">
        <v>641</v>
      </c>
      <c r="F108" s="163">
        <v>230.3</v>
      </c>
      <c r="G108" s="163">
        <v>129.1</v>
      </c>
      <c r="H108" s="35">
        <v>110</v>
      </c>
      <c r="I108" s="35">
        <v>110</v>
      </c>
      <c r="J108" s="35">
        <v>110</v>
      </c>
      <c r="K108" s="45" t="s">
        <v>318</v>
      </c>
    </row>
    <row r="109" spans="1:11" ht="33" customHeight="1">
      <c r="A109" s="449"/>
      <c r="B109" s="449"/>
      <c r="C109" s="38" t="s">
        <v>297</v>
      </c>
      <c r="D109" s="163">
        <f t="shared" si="38"/>
        <v>34.1</v>
      </c>
      <c r="E109" s="163">
        <v>34.1</v>
      </c>
      <c r="F109" s="163">
        <v>0</v>
      </c>
      <c r="G109" s="163">
        <v>0</v>
      </c>
      <c r="H109" s="35">
        <v>0</v>
      </c>
      <c r="I109" s="35">
        <v>0</v>
      </c>
      <c r="J109" s="35">
        <v>0</v>
      </c>
      <c r="K109" s="45" t="s">
        <v>109</v>
      </c>
    </row>
    <row r="110" spans="1:11" ht="30">
      <c r="A110" s="450"/>
      <c r="B110" s="450"/>
      <c r="C110" s="38" t="s">
        <v>298</v>
      </c>
      <c r="D110" s="34">
        <f t="shared" si="38"/>
        <v>966.9</v>
      </c>
      <c r="E110" s="34">
        <v>499.9</v>
      </c>
      <c r="F110" s="34">
        <v>0</v>
      </c>
      <c r="G110" s="163">
        <v>143</v>
      </c>
      <c r="H110" s="35">
        <v>108</v>
      </c>
      <c r="I110" s="35">
        <v>108</v>
      </c>
      <c r="J110" s="35">
        <v>108</v>
      </c>
      <c r="K110" s="45"/>
    </row>
    <row r="111" spans="1:11" ht="15" hidden="1">
      <c r="A111" s="432" t="s">
        <v>70</v>
      </c>
      <c r="B111" s="434" t="s">
        <v>95</v>
      </c>
      <c r="C111" s="42" t="s">
        <v>58</v>
      </c>
      <c r="D111" s="34">
        <f t="shared" si="38"/>
        <v>0</v>
      </c>
      <c r="E111" s="43">
        <f t="shared" ref="E111:J111" si="40">SUM(E112:E112)</f>
        <v>0</v>
      </c>
      <c r="F111" s="43">
        <f t="shared" si="40"/>
        <v>0</v>
      </c>
      <c r="G111" s="318">
        <f t="shared" si="40"/>
        <v>0</v>
      </c>
      <c r="H111" s="222">
        <f t="shared" si="40"/>
        <v>0</v>
      </c>
      <c r="I111" s="222">
        <f t="shared" si="40"/>
        <v>0</v>
      </c>
      <c r="J111" s="222">
        <f t="shared" si="40"/>
        <v>0</v>
      </c>
      <c r="K111" s="45"/>
    </row>
    <row r="112" spans="1:11" ht="34.5" hidden="1" customHeight="1">
      <c r="A112" s="433"/>
      <c r="B112" s="435"/>
      <c r="C112" s="147" t="s">
        <v>291</v>
      </c>
      <c r="D112" s="34">
        <f t="shared" si="38"/>
        <v>0</v>
      </c>
      <c r="E112" s="34">
        <v>0</v>
      </c>
      <c r="F112" s="34">
        <v>0</v>
      </c>
      <c r="G112" s="163">
        <v>0</v>
      </c>
      <c r="H112" s="35">
        <v>0</v>
      </c>
      <c r="I112" s="35">
        <v>0</v>
      </c>
      <c r="J112" s="35">
        <v>0</v>
      </c>
      <c r="K112" s="45"/>
    </row>
    <row r="113" spans="1:11" ht="45">
      <c r="A113" s="441" t="s">
        <v>92</v>
      </c>
      <c r="B113" s="441" t="s">
        <v>73</v>
      </c>
      <c r="C113" s="147" t="s">
        <v>295</v>
      </c>
      <c r="D113" s="34">
        <f t="shared" si="38"/>
        <v>106.1</v>
      </c>
      <c r="E113" s="34">
        <f t="shared" ref="E113:J113" si="41">SUM(E114:E119)</f>
        <v>0</v>
      </c>
      <c r="F113" s="34">
        <f t="shared" si="41"/>
        <v>48</v>
      </c>
      <c r="G113" s="163">
        <f t="shared" si="41"/>
        <v>58.1</v>
      </c>
      <c r="H113" s="35">
        <f t="shared" si="41"/>
        <v>0</v>
      </c>
      <c r="I113" s="35">
        <f t="shared" si="41"/>
        <v>0</v>
      </c>
      <c r="J113" s="35">
        <f t="shared" si="41"/>
        <v>0</v>
      </c>
      <c r="K113" s="45"/>
    </row>
    <row r="114" spans="1:11" ht="30" hidden="1">
      <c r="A114" s="441"/>
      <c r="B114" s="441"/>
      <c r="C114" s="147" t="s">
        <v>297</v>
      </c>
      <c r="D114" s="34">
        <f t="shared" si="38"/>
        <v>0</v>
      </c>
      <c r="E114" s="34">
        <v>0</v>
      </c>
      <c r="F114" s="34">
        <v>0</v>
      </c>
      <c r="G114" s="163">
        <v>0</v>
      </c>
      <c r="H114" s="35">
        <v>0</v>
      </c>
      <c r="I114" s="35">
        <v>0</v>
      </c>
      <c r="J114" s="35">
        <v>0</v>
      </c>
      <c r="K114" s="45"/>
    </row>
    <row r="115" spans="1:11" ht="33.75" customHeight="1">
      <c r="A115" s="441"/>
      <c r="B115" s="441"/>
      <c r="C115" s="147" t="s">
        <v>298</v>
      </c>
      <c r="D115" s="34">
        <f t="shared" si="38"/>
        <v>106.1</v>
      </c>
      <c r="E115" s="34">
        <v>0</v>
      </c>
      <c r="F115" s="34">
        <v>48</v>
      </c>
      <c r="G115" s="163">
        <v>58.1</v>
      </c>
      <c r="H115" s="35">
        <v>0</v>
      </c>
      <c r="I115" s="35">
        <v>0</v>
      </c>
      <c r="J115" s="35">
        <v>0</v>
      </c>
      <c r="K115" s="45"/>
    </row>
    <row r="116" spans="1:11" ht="30" hidden="1">
      <c r="A116" s="441"/>
      <c r="B116" s="441"/>
      <c r="C116" s="147" t="s">
        <v>299</v>
      </c>
      <c r="D116" s="34">
        <f t="shared" si="38"/>
        <v>0</v>
      </c>
      <c r="E116" s="34">
        <v>0</v>
      </c>
      <c r="F116" s="34">
        <v>0</v>
      </c>
      <c r="G116" s="163">
        <v>0</v>
      </c>
      <c r="H116" s="35">
        <v>0</v>
      </c>
      <c r="I116" s="35">
        <v>0</v>
      </c>
      <c r="J116" s="35">
        <v>0</v>
      </c>
      <c r="K116" s="45"/>
    </row>
    <row r="117" spans="1:11" ht="30" hidden="1">
      <c r="A117" s="441"/>
      <c r="B117" s="441"/>
      <c r="C117" s="147" t="s">
        <v>300</v>
      </c>
      <c r="D117" s="34">
        <f t="shared" si="38"/>
        <v>0</v>
      </c>
      <c r="E117" s="34">
        <v>0</v>
      </c>
      <c r="F117" s="34">
        <v>0</v>
      </c>
      <c r="G117" s="163">
        <v>0</v>
      </c>
      <c r="H117" s="35">
        <v>0</v>
      </c>
      <c r="I117" s="35">
        <v>0</v>
      </c>
      <c r="J117" s="35">
        <v>0</v>
      </c>
      <c r="K117" s="45"/>
    </row>
    <row r="118" spans="1:11" ht="30" hidden="1">
      <c r="A118" s="441"/>
      <c r="B118" s="441"/>
      <c r="C118" s="147" t="s">
        <v>302</v>
      </c>
      <c r="D118" s="34">
        <f t="shared" si="38"/>
        <v>0</v>
      </c>
      <c r="E118" s="34">
        <v>0</v>
      </c>
      <c r="F118" s="34">
        <v>0</v>
      </c>
      <c r="G118" s="163">
        <v>0</v>
      </c>
      <c r="H118" s="35">
        <v>0</v>
      </c>
      <c r="I118" s="35">
        <v>0</v>
      </c>
      <c r="J118" s="35">
        <v>0</v>
      </c>
      <c r="K118" s="45"/>
    </row>
    <row r="119" spans="1:11" ht="30" hidden="1">
      <c r="A119" s="441"/>
      <c r="B119" s="441"/>
      <c r="C119" s="38" t="s">
        <v>301</v>
      </c>
      <c r="D119" s="34">
        <f t="shared" si="38"/>
        <v>0</v>
      </c>
      <c r="E119" s="34">
        <v>0</v>
      </c>
      <c r="F119" s="34">
        <v>0</v>
      </c>
      <c r="G119" s="163">
        <v>0</v>
      </c>
      <c r="H119" s="35">
        <v>0</v>
      </c>
      <c r="I119" s="35">
        <v>0</v>
      </c>
      <c r="J119" s="35">
        <v>0</v>
      </c>
      <c r="K119" s="45"/>
    </row>
    <row r="120" spans="1:11" ht="16.5" customHeight="1">
      <c r="A120" s="436" t="s">
        <v>319</v>
      </c>
      <c r="B120" s="436" t="s">
        <v>311</v>
      </c>
      <c r="C120" s="42" t="s">
        <v>58</v>
      </c>
      <c r="D120" s="34">
        <f t="shared" si="38"/>
        <v>17.2</v>
      </c>
      <c r="E120" s="34">
        <f t="shared" ref="E120:J120" si="42">E121</f>
        <v>0</v>
      </c>
      <c r="F120" s="34">
        <f t="shared" si="42"/>
        <v>0</v>
      </c>
      <c r="G120" s="163">
        <f>G121</f>
        <v>17.2</v>
      </c>
      <c r="H120" s="35">
        <f t="shared" si="42"/>
        <v>0</v>
      </c>
      <c r="I120" s="35">
        <f t="shared" si="42"/>
        <v>0</v>
      </c>
      <c r="J120" s="35">
        <f t="shared" si="42"/>
        <v>0</v>
      </c>
      <c r="K120" s="13"/>
    </row>
    <row r="121" spans="1:11" ht="30">
      <c r="A121" s="455"/>
      <c r="B121" s="455"/>
      <c r="C121" s="159" t="s">
        <v>291</v>
      </c>
      <c r="D121" s="34">
        <f t="shared" si="38"/>
        <v>17.2</v>
      </c>
      <c r="E121" s="34">
        <v>0</v>
      </c>
      <c r="F121" s="34">
        <v>0</v>
      </c>
      <c r="G121" s="163">
        <v>17.2</v>
      </c>
      <c r="H121" s="35">
        <v>0</v>
      </c>
      <c r="I121" s="35">
        <v>0</v>
      </c>
      <c r="J121" s="35">
        <v>0</v>
      </c>
      <c r="K121" s="13"/>
    </row>
    <row r="122" spans="1:11" ht="16.5" hidden="1" customHeight="1">
      <c r="A122" s="436" t="s">
        <v>321</v>
      </c>
      <c r="B122" s="436" t="s">
        <v>312</v>
      </c>
      <c r="C122" s="160" t="s">
        <v>58</v>
      </c>
      <c r="D122" s="34">
        <f>E122+F122+G122+H122+I122+J122</f>
        <v>0</v>
      </c>
      <c r="E122" s="34">
        <f t="shared" ref="E122:J122" si="43">E123+E124</f>
        <v>0</v>
      </c>
      <c r="F122" s="34">
        <f t="shared" si="43"/>
        <v>0</v>
      </c>
      <c r="G122" s="163">
        <f t="shared" si="43"/>
        <v>0</v>
      </c>
      <c r="H122" s="35">
        <f t="shared" si="43"/>
        <v>0</v>
      </c>
      <c r="I122" s="35">
        <f t="shared" si="43"/>
        <v>0</v>
      </c>
      <c r="J122" s="35">
        <f t="shared" si="43"/>
        <v>0</v>
      </c>
      <c r="K122" s="13"/>
    </row>
    <row r="123" spans="1:11" ht="38.25" hidden="1" customHeight="1">
      <c r="A123" s="437"/>
      <c r="B123" s="437"/>
      <c r="C123" s="147" t="s">
        <v>320</v>
      </c>
      <c r="D123" s="34">
        <v>0</v>
      </c>
      <c r="E123" s="34">
        <v>0</v>
      </c>
      <c r="F123" s="34">
        <v>0</v>
      </c>
      <c r="G123" s="163">
        <v>0</v>
      </c>
      <c r="H123" s="35">
        <v>0</v>
      </c>
      <c r="I123" s="35">
        <v>0</v>
      </c>
      <c r="J123" s="35">
        <v>0</v>
      </c>
      <c r="K123" s="13"/>
    </row>
    <row r="124" spans="1:11" ht="57" hidden="1" customHeight="1">
      <c r="A124" s="455"/>
      <c r="B124" s="455"/>
      <c r="C124" s="147" t="s">
        <v>291</v>
      </c>
      <c r="D124" s="34">
        <v>0</v>
      </c>
      <c r="E124" s="34">
        <v>0</v>
      </c>
      <c r="F124" s="34">
        <v>0</v>
      </c>
      <c r="G124" s="163">
        <v>0</v>
      </c>
      <c r="H124" s="35">
        <v>0</v>
      </c>
      <c r="I124" s="35">
        <v>0</v>
      </c>
      <c r="J124" s="35">
        <v>0</v>
      </c>
      <c r="K124" s="13"/>
    </row>
  </sheetData>
  <mergeCells count="59">
    <mergeCell ref="A122:A124"/>
    <mergeCell ref="A120:A121"/>
    <mergeCell ref="B120:B121"/>
    <mergeCell ref="B122:B124"/>
    <mergeCell ref="K7:K8"/>
    <mergeCell ref="A97:A104"/>
    <mergeCell ref="B97:B104"/>
    <mergeCell ref="A113:A119"/>
    <mergeCell ref="B113:B119"/>
    <mergeCell ref="A70:A76"/>
    <mergeCell ref="B70:B76"/>
    <mergeCell ref="A65:A69"/>
    <mergeCell ref="B65:B69"/>
    <mergeCell ref="A50:A59"/>
    <mergeCell ref="B7:B8"/>
    <mergeCell ref="B106:B110"/>
    <mergeCell ref="C7:C8"/>
    <mergeCell ref="A38:A49"/>
    <mergeCell ref="B38:B49"/>
    <mergeCell ref="B50:B59"/>
    <mergeCell ref="A86:A96"/>
    <mergeCell ref="B86:B96"/>
    <mergeCell ref="A83:A84"/>
    <mergeCell ref="B83:B84"/>
    <mergeCell ref="A60:A63"/>
    <mergeCell ref="B60:B63"/>
    <mergeCell ref="H3:J3"/>
    <mergeCell ref="A6:K6"/>
    <mergeCell ref="A111:A112"/>
    <mergeCell ref="B111:B112"/>
    <mergeCell ref="A77:A82"/>
    <mergeCell ref="B77:B82"/>
    <mergeCell ref="B9:B21"/>
    <mergeCell ref="A22:A34"/>
    <mergeCell ref="B22:B34"/>
    <mergeCell ref="A35:A37"/>
    <mergeCell ref="B35:B37"/>
    <mergeCell ref="I5:J5"/>
    <mergeCell ref="D7:J7"/>
    <mergeCell ref="A7:A8"/>
    <mergeCell ref="A9:A21"/>
    <mergeCell ref="A106:A110"/>
    <mergeCell ref="M80:O80"/>
    <mergeCell ref="M59:R59"/>
    <mergeCell ref="M49:R49"/>
    <mergeCell ref="M76:R76"/>
    <mergeCell ref="M46:R46"/>
    <mergeCell ref="M56:R56"/>
    <mergeCell ref="M79:R79"/>
    <mergeCell ref="M47:O47"/>
    <mergeCell ref="M57:O57"/>
    <mergeCell ref="E95:E96"/>
    <mergeCell ref="D95:D96"/>
    <mergeCell ref="C95:C96"/>
    <mergeCell ref="J95:J96"/>
    <mergeCell ref="I95:I96"/>
    <mergeCell ref="H95:H96"/>
    <mergeCell ref="G95:G96"/>
    <mergeCell ref="F95:F96"/>
  </mergeCells>
  <pageMargins left="0.24" right="0.16" top="0.28999999999999998" bottom="0.27" header="0.35" footer="0.37"/>
  <pageSetup paperSize="9" scale="93" fitToHeight="0" orientation="landscape" horizontalDpi="4294967293" r:id="rId1"/>
</worksheet>
</file>

<file path=xl/worksheets/sheet8.xml><?xml version="1.0" encoding="utf-8"?>
<worksheet xmlns="http://schemas.openxmlformats.org/spreadsheetml/2006/main" xmlns:r="http://schemas.openxmlformats.org/officeDocument/2006/relationships">
  <sheetPr>
    <pageSetUpPr fitToPage="1"/>
  </sheetPr>
  <dimension ref="A1:N237"/>
  <sheetViews>
    <sheetView zoomScale="80" zoomScaleNormal="80" workbookViewId="0">
      <pane ySplit="9" topLeftCell="A10" activePane="bottomLeft" state="frozen"/>
      <selection pane="bottomLeft" activeCell="K14" sqref="K14"/>
    </sheetView>
  </sheetViews>
  <sheetFormatPr defaultColWidth="8.85546875" defaultRowHeight="12.75"/>
  <cols>
    <col min="1" max="1" width="20.7109375" style="1" customWidth="1"/>
    <col min="2" max="2" width="39.85546875" style="1" customWidth="1"/>
    <col min="3" max="3" width="16.5703125" style="108" customWidth="1"/>
    <col min="4" max="4" width="13.85546875" style="17" hidden="1" customWidth="1"/>
    <col min="5" max="5" width="6" style="1" hidden="1" customWidth="1"/>
    <col min="6" max="6" width="9.5703125" style="1" hidden="1" customWidth="1"/>
    <col min="7" max="7" width="4.42578125" style="1" hidden="1" customWidth="1"/>
    <col min="8" max="8" width="17.42578125" style="67" customWidth="1"/>
    <col min="9" max="9" width="20.5703125" style="67" customWidth="1"/>
    <col min="10" max="10" width="23.7109375" style="109" customWidth="1"/>
    <col min="11" max="11" width="23.42578125" style="110" customWidth="1"/>
    <col min="12" max="12" width="19" style="67" customWidth="1"/>
    <col min="13" max="13" width="17.7109375" style="67" customWidth="1"/>
    <col min="14" max="14" width="27.140625" style="67" customWidth="1"/>
    <col min="15" max="16384" width="8.85546875" style="1"/>
  </cols>
  <sheetData>
    <row r="1" spans="1:14">
      <c r="H1" s="220"/>
      <c r="I1" s="220"/>
      <c r="L1" s="220"/>
      <c r="M1" s="220"/>
      <c r="N1" s="220"/>
    </row>
    <row r="2" spans="1:14">
      <c r="H2" s="220"/>
      <c r="I2" s="220"/>
      <c r="L2" s="220"/>
      <c r="M2" s="220"/>
      <c r="N2" s="220"/>
    </row>
    <row r="3" spans="1:14">
      <c r="A3" s="19"/>
      <c r="B3" s="19"/>
      <c r="C3" s="107"/>
      <c r="D3" s="19"/>
      <c r="E3" s="19"/>
      <c r="F3" s="19"/>
      <c r="G3" s="19"/>
    </row>
    <row r="4" spans="1:14" ht="15">
      <c r="A4" s="18"/>
      <c r="B4" s="18"/>
      <c r="C4" s="107"/>
      <c r="D4" s="18"/>
      <c r="E4" s="18"/>
      <c r="F4" s="18"/>
      <c r="G4" s="18"/>
      <c r="N4" s="70" t="s">
        <v>28</v>
      </c>
    </row>
    <row r="5" spans="1:14" s="111" customFormat="1" ht="36.75" customHeight="1">
      <c r="A5" s="460" t="s">
        <v>223</v>
      </c>
      <c r="B5" s="460"/>
      <c r="C5" s="460"/>
      <c r="D5" s="460"/>
      <c r="E5" s="460"/>
      <c r="F5" s="460"/>
      <c r="G5" s="460"/>
      <c r="H5" s="460"/>
      <c r="I5" s="460"/>
      <c r="J5" s="460"/>
      <c r="K5" s="460"/>
      <c r="L5" s="460"/>
      <c r="M5" s="460"/>
      <c r="N5" s="460"/>
    </row>
    <row r="6" spans="1:14" ht="16.5" customHeight="1">
      <c r="A6" s="101"/>
      <c r="B6" s="101"/>
      <c r="C6" s="101"/>
      <c r="D6" s="101"/>
      <c r="E6" s="101"/>
      <c r="F6" s="101"/>
      <c r="G6" s="101"/>
      <c r="H6" s="101"/>
      <c r="I6" s="101"/>
      <c r="J6" s="101"/>
      <c r="K6" s="101"/>
      <c r="L6" s="101"/>
      <c r="M6" s="101"/>
      <c r="N6" s="101"/>
    </row>
    <row r="7" spans="1:14">
      <c r="A7" s="461" t="s">
        <v>2</v>
      </c>
      <c r="B7" s="461" t="s">
        <v>43</v>
      </c>
      <c r="C7" s="462" t="s">
        <v>16</v>
      </c>
      <c r="D7" s="461" t="s">
        <v>9</v>
      </c>
      <c r="E7" s="461"/>
      <c r="F7" s="461"/>
      <c r="G7" s="461"/>
      <c r="H7" s="461" t="s">
        <v>27</v>
      </c>
      <c r="I7" s="461"/>
      <c r="J7" s="461"/>
      <c r="K7" s="461"/>
      <c r="L7" s="461"/>
      <c r="M7" s="461"/>
      <c r="N7" s="461"/>
    </row>
    <row r="8" spans="1:14" ht="90.75" customHeight="1">
      <c r="A8" s="461"/>
      <c r="B8" s="461"/>
      <c r="C8" s="462"/>
      <c r="D8" s="15" t="s">
        <v>10</v>
      </c>
      <c r="E8" s="15" t="s">
        <v>4</v>
      </c>
      <c r="F8" s="15" t="s">
        <v>5</v>
      </c>
      <c r="G8" s="15" t="s">
        <v>6</v>
      </c>
      <c r="H8" s="100" t="s">
        <v>45</v>
      </c>
      <c r="I8" s="238">
        <v>2020</v>
      </c>
      <c r="J8" s="238">
        <v>2021</v>
      </c>
      <c r="K8" s="238">
        <v>2022</v>
      </c>
      <c r="L8" s="238">
        <v>2023</v>
      </c>
      <c r="M8" s="238">
        <v>2024</v>
      </c>
      <c r="N8" s="238">
        <v>2025</v>
      </c>
    </row>
    <row r="9" spans="1:14">
      <c r="A9" s="14">
        <v>1</v>
      </c>
      <c r="B9" s="14">
        <v>2</v>
      </c>
      <c r="C9" s="20">
        <v>3</v>
      </c>
      <c r="D9" s="16">
        <v>4</v>
      </c>
      <c r="E9" s="16">
        <v>5</v>
      </c>
      <c r="F9" s="16">
        <v>6</v>
      </c>
      <c r="G9" s="16">
        <v>7</v>
      </c>
      <c r="H9" s="20">
        <v>4</v>
      </c>
      <c r="I9" s="20">
        <v>5</v>
      </c>
      <c r="J9" s="20">
        <v>6</v>
      </c>
      <c r="K9" s="239">
        <v>7</v>
      </c>
      <c r="L9" s="239">
        <v>8</v>
      </c>
      <c r="M9" s="239">
        <v>9</v>
      </c>
      <c r="N9" s="239">
        <v>10</v>
      </c>
    </row>
    <row r="10" spans="1:14" ht="12.75" customHeight="1">
      <c r="A10" s="468" t="s">
        <v>7</v>
      </c>
      <c r="B10" s="468" t="s">
        <v>81</v>
      </c>
      <c r="C10" s="241" t="s">
        <v>215</v>
      </c>
      <c r="D10" s="242" t="e">
        <f>#REF!+#REF!+D11+D13+#REF!</f>
        <v>#REF!</v>
      </c>
      <c r="E10" s="242" t="e">
        <f>#REF!+#REF!+E11+E13+#REF!</f>
        <v>#REF!</v>
      </c>
      <c r="F10" s="242" t="e">
        <f>#REF!+#REF!+F11+F13+#REF!</f>
        <v>#REF!</v>
      </c>
      <c r="G10" s="242" t="e">
        <f>#REF!+#REF!+G11+G13+#REF!</f>
        <v>#REF!</v>
      </c>
      <c r="H10" s="206">
        <f>I10+J10+K10+L10+M10+N10</f>
        <v>61372.472999999998</v>
      </c>
      <c r="I10" s="206">
        <f t="shared" ref="I10:N10" si="0">I11+I13</f>
        <v>5799.7499999999991</v>
      </c>
      <c r="J10" s="206">
        <f t="shared" si="0"/>
        <v>13248.6</v>
      </c>
      <c r="K10" s="206">
        <f t="shared" si="0"/>
        <v>14626.023000000001</v>
      </c>
      <c r="L10" s="206">
        <f t="shared" si="0"/>
        <v>9568.4</v>
      </c>
      <c r="M10" s="206">
        <f t="shared" si="0"/>
        <v>9349.4</v>
      </c>
      <c r="N10" s="206">
        <f t="shared" si="0"/>
        <v>8780.2999999999993</v>
      </c>
    </row>
    <row r="11" spans="1:14" ht="36">
      <c r="A11" s="469"/>
      <c r="B11" s="469"/>
      <c r="C11" s="241" t="s">
        <v>216</v>
      </c>
      <c r="D11" s="242" t="str">
        <f>'[1]таблица 4 '!H5</f>
        <v>2014</v>
      </c>
      <c r="E11" s="242" t="str">
        <f>'[1]таблица 4 '!I5</f>
        <v>2015</v>
      </c>
      <c r="F11" s="242" t="str">
        <f>'[1]таблица 4 '!J5</f>
        <v>2016</v>
      </c>
      <c r="G11" s="242">
        <f>'[1]таблица 4 '!K5</f>
        <v>2017</v>
      </c>
      <c r="H11" s="206">
        <f t="shared" ref="H11:H17" si="1">SUM(I11:N11)</f>
        <v>61372.472999999998</v>
      </c>
      <c r="I11" s="206">
        <f t="shared" ref="I11:N11" si="2">SUM(I12)</f>
        <v>5799.7499999999991</v>
      </c>
      <c r="J11" s="206">
        <f t="shared" si="2"/>
        <v>13248.6</v>
      </c>
      <c r="K11" s="206">
        <f t="shared" si="2"/>
        <v>14626.023000000001</v>
      </c>
      <c r="L11" s="206">
        <f t="shared" si="2"/>
        <v>9568.4</v>
      </c>
      <c r="M11" s="206">
        <f t="shared" si="2"/>
        <v>9349.4</v>
      </c>
      <c r="N11" s="206">
        <f t="shared" si="2"/>
        <v>8780.2999999999993</v>
      </c>
    </row>
    <row r="12" spans="1:14">
      <c r="A12" s="469"/>
      <c r="B12" s="469"/>
      <c r="C12" s="241" t="s">
        <v>217</v>
      </c>
      <c r="D12" s="242"/>
      <c r="E12" s="242"/>
      <c r="F12" s="242"/>
      <c r="G12" s="242"/>
      <c r="H12" s="206">
        <f t="shared" si="1"/>
        <v>61372.472999999998</v>
      </c>
      <c r="I12" s="206">
        <f t="shared" ref="I12:N12" si="3">I16+I62</f>
        <v>5799.7499999999991</v>
      </c>
      <c r="J12" s="206">
        <f t="shared" si="3"/>
        <v>13248.6</v>
      </c>
      <c r="K12" s="206">
        <f t="shared" si="3"/>
        <v>14626.023000000001</v>
      </c>
      <c r="L12" s="206">
        <f t="shared" si="3"/>
        <v>9568.4</v>
      </c>
      <c r="M12" s="206">
        <f t="shared" si="3"/>
        <v>9349.4</v>
      </c>
      <c r="N12" s="206">
        <f t="shared" si="3"/>
        <v>8780.2999999999993</v>
      </c>
    </row>
    <row r="13" spans="1:14" ht="37.5" customHeight="1">
      <c r="A13" s="469"/>
      <c r="B13" s="469"/>
      <c r="C13" s="241" t="s">
        <v>408</v>
      </c>
      <c r="D13" s="242" t="e">
        <f>D17+D41+#REF!</f>
        <v>#REF!</v>
      </c>
      <c r="E13" s="242" t="e">
        <f>E17+E41+#REF!</f>
        <v>#REF!</v>
      </c>
      <c r="F13" s="242" t="e">
        <f>F17+F41+#REF!</f>
        <v>#REF!</v>
      </c>
      <c r="G13" s="242" t="e">
        <f>G17+G41+#REF!</f>
        <v>#REF!</v>
      </c>
      <c r="H13" s="206">
        <f t="shared" si="1"/>
        <v>0</v>
      </c>
      <c r="I13" s="206">
        <v>0</v>
      </c>
      <c r="J13" s="206">
        <v>0</v>
      </c>
      <c r="K13" s="206">
        <v>0</v>
      </c>
      <c r="L13" s="206">
        <v>0</v>
      </c>
      <c r="M13" s="206">
        <v>0</v>
      </c>
      <c r="N13" s="206">
        <v>0</v>
      </c>
    </row>
    <row r="14" spans="1:14" ht="12.75" customHeight="1">
      <c r="A14" s="458" t="s">
        <v>57</v>
      </c>
      <c r="B14" s="458" t="s">
        <v>82</v>
      </c>
      <c r="C14" s="241" t="s">
        <v>215</v>
      </c>
      <c r="D14" s="243" t="e">
        <f>#REF!+#REF!+D15+D17+#REF!</f>
        <v>#REF!</v>
      </c>
      <c r="E14" s="243" t="e">
        <f>#REF!+#REF!+E15+E17+#REF!</f>
        <v>#REF!</v>
      </c>
      <c r="F14" s="243" t="e">
        <f>#REF!+#REF!+F15+F17+#REF!</f>
        <v>#REF!</v>
      </c>
      <c r="G14" s="243" t="e">
        <f>#REF!+#REF!+G15+G17+#REF!</f>
        <v>#REF!</v>
      </c>
      <c r="H14" s="207">
        <f t="shared" si="1"/>
        <v>58917.773000000001</v>
      </c>
      <c r="I14" s="206">
        <f t="shared" ref="I14:N14" si="4">I15+I17</f>
        <v>4624.7499999999991</v>
      </c>
      <c r="J14" s="206">
        <f t="shared" si="4"/>
        <v>12970.300000000001</v>
      </c>
      <c r="K14" s="206">
        <f t="shared" si="4"/>
        <v>14278.623000000001</v>
      </c>
      <c r="L14" s="206">
        <f t="shared" si="4"/>
        <v>9350.4</v>
      </c>
      <c r="M14" s="206">
        <f t="shared" si="4"/>
        <v>9131.4</v>
      </c>
      <c r="N14" s="206">
        <f t="shared" si="4"/>
        <v>8562.2999999999993</v>
      </c>
    </row>
    <row r="15" spans="1:14" ht="36">
      <c r="A15" s="459"/>
      <c r="B15" s="459"/>
      <c r="C15" s="241" t="s">
        <v>216</v>
      </c>
      <c r="D15" s="243">
        <f>'[1]таблица 4 '!H9</f>
        <v>200</v>
      </c>
      <c r="E15" s="243">
        <f>'[1]таблица 4 '!I9</f>
        <v>200</v>
      </c>
      <c r="F15" s="243">
        <f>'[1]таблица 4 '!J9</f>
        <v>200</v>
      </c>
      <c r="G15" s="243">
        <f>'[1]таблица 4 '!K9</f>
        <v>0</v>
      </c>
      <c r="H15" s="207">
        <f t="shared" si="1"/>
        <v>58917.773000000001</v>
      </c>
      <c r="I15" s="206">
        <f t="shared" ref="I15:N15" si="5">SUM(I16)</f>
        <v>4624.7499999999991</v>
      </c>
      <c r="J15" s="206">
        <f t="shared" si="5"/>
        <v>12970.300000000001</v>
      </c>
      <c r="K15" s="206">
        <f t="shared" si="5"/>
        <v>14278.623000000001</v>
      </c>
      <c r="L15" s="206">
        <f t="shared" si="5"/>
        <v>9350.4</v>
      </c>
      <c r="M15" s="206">
        <f t="shared" si="5"/>
        <v>9131.4</v>
      </c>
      <c r="N15" s="206">
        <f t="shared" si="5"/>
        <v>8562.2999999999993</v>
      </c>
    </row>
    <row r="16" spans="1:14">
      <c r="A16" s="459"/>
      <c r="B16" s="459"/>
      <c r="C16" s="241" t="s">
        <v>217</v>
      </c>
      <c r="D16" s="243"/>
      <c r="E16" s="243"/>
      <c r="F16" s="243"/>
      <c r="G16" s="243"/>
      <c r="H16" s="207">
        <f t="shared" si="1"/>
        <v>58917.773000000001</v>
      </c>
      <c r="I16" s="206">
        <f>I20+I24+I28+I32+I36+I40+I44+I48+I52</f>
        <v>4624.7499999999991</v>
      </c>
      <c r="J16" s="206">
        <f>J20+J24+J28+J32+J36+J40+J44+J48+J52</f>
        <v>12970.300000000001</v>
      </c>
      <c r="K16" s="206">
        <f>K20+K24+K28+K32+K36+K40+K44+K48+K52+K56</f>
        <v>14278.623000000001</v>
      </c>
      <c r="L16" s="206">
        <f>'таблица 3'!H22</f>
        <v>9350.4</v>
      </c>
      <c r="M16" s="206">
        <f>'таблица 3'!I22</f>
        <v>9131.4</v>
      </c>
      <c r="N16" s="206">
        <f>'таблица 3'!J22</f>
        <v>8562.2999999999993</v>
      </c>
    </row>
    <row r="17" spans="1:14" ht="24">
      <c r="A17" s="459"/>
      <c r="B17" s="459"/>
      <c r="C17" s="241" t="s">
        <v>408</v>
      </c>
      <c r="D17" s="243">
        <f>D21+D37</f>
        <v>0</v>
      </c>
      <c r="E17" s="243">
        <f>E21+E37</f>
        <v>0</v>
      </c>
      <c r="F17" s="243">
        <f>F21+F37</f>
        <v>0</v>
      </c>
      <c r="G17" s="243">
        <f>G21+G37</f>
        <v>0</v>
      </c>
      <c r="H17" s="207">
        <f t="shared" si="1"/>
        <v>0</v>
      </c>
      <c r="I17" s="206">
        <v>0</v>
      </c>
      <c r="J17" s="206">
        <v>0</v>
      </c>
      <c r="K17" s="206">
        <v>0</v>
      </c>
      <c r="L17" s="206">
        <v>0</v>
      </c>
      <c r="M17" s="206">
        <v>0</v>
      </c>
      <c r="N17" s="206">
        <v>0</v>
      </c>
    </row>
    <row r="18" spans="1:14" ht="12.75" customHeight="1">
      <c r="A18" s="456" t="s">
        <v>48</v>
      </c>
      <c r="B18" s="456" t="s">
        <v>98</v>
      </c>
      <c r="C18" s="244" t="s">
        <v>215</v>
      </c>
      <c r="D18" s="245" t="e">
        <f>#REF!+#REF!+D19+D21+#REF!</f>
        <v>#REF!</v>
      </c>
      <c r="E18" s="245" t="e">
        <f>#REF!+#REF!+E19+E21+#REF!</f>
        <v>#REF!</v>
      </c>
      <c r="F18" s="245" t="e">
        <f>#REF!+#REF!+F19+F21+#REF!</f>
        <v>#REF!</v>
      </c>
      <c r="G18" s="245" t="e">
        <f>#REF!+#REF!+G19+G21+#REF!</f>
        <v>#REF!</v>
      </c>
      <c r="H18" s="205">
        <f t="shared" ref="H18:H57" si="6">SUM(I18:N18)</f>
        <v>0</v>
      </c>
      <c r="I18" s="194">
        <f t="shared" ref="I18:N18" si="7">I19+I21</f>
        <v>0</v>
      </c>
      <c r="J18" s="194">
        <f t="shared" si="7"/>
        <v>0</v>
      </c>
      <c r="K18" s="194">
        <f t="shared" si="7"/>
        <v>0</v>
      </c>
      <c r="L18" s="194">
        <f t="shared" si="7"/>
        <v>0</v>
      </c>
      <c r="M18" s="194">
        <f t="shared" si="7"/>
        <v>0</v>
      </c>
      <c r="N18" s="194">
        <f t="shared" si="7"/>
        <v>0</v>
      </c>
    </row>
    <row r="19" spans="1:14" ht="36">
      <c r="A19" s="457"/>
      <c r="B19" s="457"/>
      <c r="C19" s="244" t="s">
        <v>216</v>
      </c>
      <c r="D19" s="245">
        <f>'[1]таблица 4 '!H13</f>
        <v>200</v>
      </c>
      <c r="E19" s="245">
        <f>'[1]таблица 4 '!I13</f>
        <v>200</v>
      </c>
      <c r="F19" s="245">
        <f>'[1]таблица 4 '!J13</f>
        <v>200</v>
      </c>
      <c r="G19" s="245">
        <f>'[1]таблица 4 '!K13</f>
        <v>0</v>
      </c>
      <c r="H19" s="205">
        <f t="shared" ref="H19:H29" si="8">SUM(I19:N19)</f>
        <v>0</v>
      </c>
      <c r="I19" s="194">
        <f t="shared" ref="I19:N19" si="9">SUM(I20)</f>
        <v>0</v>
      </c>
      <c r="J19" s="194">
        <f t="shared" si="9"/>
        <v>0</v>
      </c>
      <c r="K19" s="194">
        <f t="shared" si="9"/>
        <v>0</v>
      </c>
      <c r="L19" s="194">
        <f t="shared" si="9"/>
        <v>0</v>
      </c>
      <c r="M19" s="194">
        <f t="shared" si="9"/>
        <v>0</v>
      </c>
      <c r="N19" s="194">
        <f t="shared" si="9"/>
        <v>0</v>
      </c>
    </row>
    <row r="20" spans="1:14">
      <c r="A20" s="457"/>
      <c r="B20" s="457"/>
      <c r="C20" s="244" t="s">
        <v>217</v>
      </c>
      <c r="D20" s="245"/>
      <c r="E20" s="245"/>
      <c r="F20" s="245"/>
      <c r="G20" s="245"/>
      <c r="H20" s="205">
        <f t="shared" si="8"/>
        <v>0</v>
      </c>
      <c r="I20" s="194">
        <f>'таблица 3'!E35</f>
        <v>0</v>
      </c>
      <c r="J20" s="194">
        <f>'таблица 3'!F35</f>
        <v>0</v>
      </c>
      <c r="K20" s="194">
        <f>'таблица 3'!G35</f>
        <v>0</v>
      </c>
      <c r="L20" s="194">
        <f>'таблица 3'!H35</f>
        <v>0</v>
      </c>
      <c r="M20" s="194">
        <f>'таблица 3'!I35</f>
        <v>0</v>
      </c>
      <c r="N20" s="194">
        <f>'таблица 3'!J35</f>
        <v>0</v>
      </c>
    </row>
    <row r="21" spans="1:14" ht="24">
      <c r="A21" s="457"/>
      <c r="B21" s="457"/>
      <c r="C21" s="244" t="s">
        <v>408</v>
      </c>
      <c r="D21" s="245">
        <v>0</v>
      </c>
      <c r="E21" s="245">
        <v>0</v>
      </c>
      <c r="F21" s="245">
        <v>0</v>
      </c>
      <c r="G21" s="245">
        <v>0</v>
      </c>
      <c r="H21" s="205">
        <f t="shared" si="8"/>
        <v>0</v>
      </c>
      <c r="I21" s="194">
        <v>0</v>
      </c>
      <c r="J21" s="194">
        <v>0</v>
      </c>
      <c r="K21" s="194">
        <v>0</v>
      </c>
      <c r="L21" s="194">
        <v>0</v>
      </c>
      <c r="M21" s="194">
        <v>0</v>
      </c>
      <c r="N21" s="194">
        <v>0</v>
      </c>
    </row>
    <row r="22" spans="1:14" ht="12.75" customHeight="1">
      <c r="A22" s="456" t="s">
        <v>49</v>
      </c>
      <c r="B22" s="456" t="s">
        <v>129</v>
      </c>
      <c r="C22" s="244" t="s">
        <v>215</v>
      </c>
      <c r="D22" s="245"/>
      <c r="E22" s="245"/>
      <c r="F22" s="245"/>
      <c r="G22" s="245"/>
      <c r="H22" s="205">
        <f t="shared" si="8"/>
        <v>57212.523000000001</v>
      </c>
      <c r="I22" s="194">
        <f t="shared" ref="I22:N22" si="10">I23+I25</f>
        <v>4195.7</v>
      </c>
      <c r="J22" s="194">
        <f t="shared" si="10"/>
        <v>12585.6</v>
      </c>
      <c r="K22" s="194">
        <f t="shared" si="10"/>
        <v>14017.123000000001</v>
      </c>
      <c r="L22" s="194">
        <f t="shared" si="10"/>
        <v>9140.4000000000015</v>
      </c>
      <c r="M22" s="194">
        <f t="shared" si="10"/>
        <v>8921.4000000000015</v>
      </c>
      <c r="N22" s="194">
        <f t="shared" si="10"/>
        <v>8352.2999999999993</v>
      </c>
    </row>
    <row r="23" spans="1:14" ht="36">
      <c r="A23" s="457"/>
      <c r="B23" s="457"/>
      <c r="C23" s="244" t="s">
        <v>216</v>
      </c>
      <c r="D23" s="245"/>
      <c r="E23" s="245"/>
      <c r="F23" s="245"/>
      <c r="G23" s="245"/>
      <c r="H23" s="205">
        <f t="shared" si="8"/>
        <v>57212.523000000001</v>
      </c>
      <c r="I23" s="194">
        <f t="shared" ref="I23:N23" si="11">SUM(I24)</f>
        <v>4195.7</v>
      </c>
      <c r="J23" s="194">
        <f t="shared" si="11"/>
        <v>12585.6</v>
      </c>
      <c r="K23" s="194">
        <f t="shared" si="11"/>
        <v>14017.123000000001</v>
      </c>
      <c r="L23" s="194">
        <f t="shared" si="11"/>
        <v>9140.4000000000015</v>
      </c>
      <c r="M23" s="194">
        <f t="shared" si="11"/>
        <v>8921.4000000000015</v>
      </c>
      <c r="N23" s="194">
        <f t="shared" si="11"/>
        <v>8352.2999999999993</v>
      </c>
    </row>
    <row r="24" spans="1:14">
      <c r="A24" s="457"/>
      <c r="B24" s="457"/>
      <c r="C24" s="244" t="s">
        <v>217</v>
      </c>
      <c r="D24" s="245"/>
      <c r="E24" s="245"/>
      <c r="F24" s="245"/>
      <c r="G24" s="245"/>
      <c r="H24" s="205">
        <f t="shared" si="8"/>
        <v>57212.523000000001</v>
      </c>
      <c r="I24" s="194">
        <f>'таблица 3'!E38</f>
        <v>4195.7</v>
      </c>
      <c r="J24" s="194">
        <f>'таблица 3'!F38</f>
        <v>12585.6</v>
      </c>
      <c r="K24" s="194">
        <f>'таблица 3'!G38</f>
        <v>14017.123000000001</v>
      </c>
      <c r="L24" s="194">
        <f>'таблица 3'!H38</f>
        <v>9140.4000000000015</v>
      </c>
      <c r="M24" s="194">
        <f>'таблица 3'!I38</f>
        <v>8921.4000000000015</v>
      </c>
      <c r="N24" s="194">
        <f>'таблица 3'!J38</f>
        <v>8352.2999999999993</v>
      </c>
    </row>
    <row r="25" spans="1:14" ht="24">
      <c r="A25" s="457"/>
      <c r="B25" s="457"/>
      <c r="C25" s="244" t="s">
        <v>408</v>
      </c>
      <c r="D25" s="245"/>
      <c r="E25" s="245"/>
      <c r="F25" s="245"/>
      <c r="G25" s="245"/>
      <c r="H25" s="205">
        <f t="shared" si="8"/>
        <v>0</v>
      </c>
      <c r="I25" s="194">
        <v>0</v>
      </c>
      <c r="J25" s="194">
        <v>0</v>
      </c>
      <c r="K25" s="194">
        <v>0</v>
      </c>
      <c r="L25" s="194">
        <v>0</v>
      </c>
      <c r="M25" s="194">
        <v>0</v>
      </c>
      <c r="N25" s="194">
        <v>0</v>
      </c>
    </row>
    <row r="26" spans="1:14" ht="12.75" customHeight="1">
      <c r="A26" s="456" t="s">
        <v>50</v>
      </c>
      <c r="B26" s="456" t="s">
        <v>63</v>
      </c>
      <c r="C26" s="244" t="s">
        <v>215</v>
      </c>
      <c r="D26" s="245"/>
      <c r="E26" s="245"/>
      <c r="F26" s="245"/>
      <c r="G26" s="245"/>
      <c r="H26" s="205">
        <f t="shared" si="8"/>
        <v>1146.95</v>
      </c>
      <c r="I26" s="194">
        <f t="shared" ref="I26:N26" si="12">I27+I29</f>
        <v>243.75</v>
      </c>
      <c r="J26" s="194">
        <f t="shared" si="12"/>
        <v>287.2</v>
      </c>
      <c r="K26" s="194">
        <f t="shared" si="12"/>
        <v>196</v>
      </c>
      <c r="L26" s="194">
        <f t="shared" si="12"/>
        <v>140</v>
      </c>
      <c r="M26" s="194">
        <f t="shared" si="12"/>
        <v>140</v>
      </c>
      <c r="N26" s="194">
        <f t="shared" si="12"/>
        <v>140</v>
      </c>
    </row>
    <row r="27" spans="1:14" ht="36">
      <c r="A27" s="457"/>
      <c r="B27" s="457"/>
      <c r="C27" s="244" t="s">
        <v>216</v>
      </c>
      <c r="D27" s="245"/>
      <c r="E27" s="245"/>
      <c r="F27" s="245"/>
      <c r="G27" s="245"/>
      <c r="H27" s="205">
        <f t="shared" si="8"/>
        <v>1146.95</v>
      </c>
      <c r="I27" s="194">
        <f t="shared" ref="I27:N27" si="13">SUM(I28)</f>
        <v>243.75</v>
      </c>
      <c r="J27" s="194">
        <f t="shared" si="13"/>
        <v>287.2</v>
      </c>
      <c r="K27" s="194">
        <f t="shared" si="13"/>
        <v>196</v>
      </c>
      <c r="L27" s="194">
        <f t="shared" si="13"/>
        <v>140</v>
      </c>
      <c r="M27" s="194">
        <f t="shared" si="13"/>
        <v>140</v>
      </c>
      <c r="N27" s="194">
        <f t="shared" si="13"/>
        <v>140</v>
      </c>
    </row>
    <row r="28" spans="1:14">
      <c r="A28" s="457"/>
      <c r="B28" s="457"/>
      <c r="C28" s="244" t="s">
        <v>217</v>
      </c>
      <c r="D28" s="245"/>
      <c r="E28" s="245"/>
      <c r="F28" s="245"/>
      <c r="G28" s="245"/>
      <c r="H28" s="205">
        <f t="shared" si="8"/>
        <v>1146.95</v>
      </c>
      <c r="I28" s="194">
        <f>'таблица 3'!E50</f>
        <v>243.75</v>
      </c>
      <c r="J28" s="194">
        <f>'таблица 3'!F50</f>
        <v>287.2</v>
      </c>
      <c r="K28" s="194">
        <f>'таблица 3'!G50</f>
        <v>196</v>
      </c>
      <c r="L28" s="194">
        <f>'таблица 3'!H50</f>
        <v>140</v>
      </c>
      <c r="M28" s="194">
        <f>'таблица 3'!I50</f>
        <v>140</v>
      </c>
      <c r="N28" s="194">
        <f>'таблица 3'!J50</f>
        <v>140</v>
      </c>
    </row>
    <row r="29" spans="1:14" ht="24">
      <c r="A29" s="457"/>
      <c r="B29" s="457"/>
      <c r="C29" s="244" t="s">
        <v>408</v>
      </c>
      <c r="D29" s="245"/>
      <c r="E29" s="245"/>
      <c r="F29" s="245"/>
      <c r="G29" s="245"/>
      <c r="H29" s="205">
        <f t="shared" si="8"/>
        <v>0</v>
      </c>
      <c r="I29" s="194">
        <v>0</v>
      </c>
      <c r="J29" s="194">
        <v>0</v>
      </c>
      <c r="K29" s="194">
        <v>0</v>
      </c>
      <c r="L29" s="194">
        <v>0</v>
      </c>
      <c r="M29" s="194">
        <v>0</v>
      </c>
      <c r="N29" s="194">
        <v>0</v>
      </c>
    </row>
    <row r="30" spans="1:14" ht="12.75" customHeight="1">
      <c r="A30" s="456" t="s">
        <v>219</v>
      </c>
      <c r="B30" s="456" t="s">
        <v>65</v>
      </c>
      <c r="C30" s="244" t="s">
        <v>215</v>
      </c>
      <c r="D30" s="245"/>
      <c r="E30" s="245"/>
      <c r="F30" s="245"/>
      <c r="G30" s="245"/>
      <c r="H30" s="205">
        <f t="shared" si="6"/>
        <v>0</v>
      </c>
      <c r="I30" s="194">
        <f t="shared" ref="I30:N30" si="14">I31+I33</f>
        <v>0</v>
      </c>
      <c r="J30" s="194">
        <f t="shared" si="14"/>
        <v>0</v>
      </c>
      <c r="K30" s="194">
        <f t="shared" si="14"/>
        <v>0</v>
      </c>
      <c r="L30" s="194">
        <f t="shared" si="14"/>
        <v>0</v>
      </c>
      <c r="M30" s="194">
        <f t="shared" si="14"/>
        <v>0</v>
      </c>
      <c r="N30" s="194">
        <f t="shared" si="14"/>
        <v>0</v>
      </c>
    </row>
    <row r="31" spans="1:14" ht="36">
      <c r="A31" s="457"/>
      <c r="B31" s="457"/>
      <c r="C31" s="244" t="s">
        <v>216</v>
      </c>
      <c r="D31" s="245"/>
      <c r="E31" s="245"/>
      <c r="F31" s="245"/>
      <c r="G31" s="245"/>
      <c r="H31" s="205">
        <f>SUM(I31:N31)</f>
        <v>0</v>
      </c>
      <c r="I31" s="194">
        <f t="shared" ref="I31:N31" si="15">SUM(I32)</f>
        <v>0</v>
      </c>
      <c r="J31" s="194">
        <f t="shared" si="15"/>
        <v>0</v>
      </c>
      <c r="K31" s="194">
        <f t="shared" si="15"/>
        <v>0</v>
      </c>
      <c r="L31" s="194">
        <f t="shared" si="15"/>
        <v>0</v>
      </c>
      <c r="M31" s="194">
        <f t="shared" si="15"/>
        <v>0</v>
      </c>
      <c r="N31" s="194">
        <f t="shared" si="15"/>
        <v>0</v>
      </c>
    </row>
    <row r="32" spans="1:14">
      <c r="A32" s="457"/>
      <c r="B32" s="457"/>
      <c r="C32" s="244" t="s">
        <v>217</v>
      </c>
      <c r="D32" s="245"/>
      <c r="E32" s="245"/>
      <c r="F32" s="245"/>
      <c r="G32" s="245"/>
      <c r="H32" s="205">
        <v>0</v>
      </c>
      <c r="I32" s="194">
        <f>'таблица 3'!E61</f>
        <v>0</v>
      </c>
      <c r="J32" s="194">
        <f>'таблица 3'!F61</f>
        <v>0</v>
      </c>
      <c r="K32" s="194">
        <v>0</v>
      </c>
      <c r="L32" s="194">
        <v>0</v>
      </c>
      <c r="M32" s="194">
        <f>'таблица 3'!I61</f>
        <v>0</v>
      </c>
      <c r="N32" s="194">
        <f>'таблица 3'!J61</f>
        <v>0</v>
      </c>
    </row>
    <row r="33" spans="1:14" ht="24">
      <c r="A33" s="457"/>
      <c r="B33" s="457"/>
      <c r="C33" s="244" t="s">
        <v>408</v>
      </c>
      <c r="D33" s="245"/>
      <c r="E33" s="245"/>
      <c r="F33" s="245"/>
      <c r="G33" s="245"/>
      <c r="H33" s="205">
        <f>SUM(I33:N33)</f>
        <v>0</v>
      </c>
      <c r="I33" s="194">
        <v>0</v>
      </c>
      <c r="J33" s="194">
        <v>0</v>
      </c>
      <c r="K33" s="194">
        <v>0</v>
      </c>
      <c r="L33" s="194">
        <v>0</v>
      </c>
      <c r="M33" s="194">
        <v>0</v>
      </c>
      <c r="N33" s="194">
        <v>0</v>
      </c>
    </row>
    <row r="34" spans="1:14" ht="12.75" customHeight="1">
      <c r="A34" s="456" t="s">
        <v>220</v>
      </c>
      <c r="B34" s="456" t="s">
        <v>67</v>
      </c>
      <c r="C34" s="244" t="s">
        <v>215</v>
      </c>
      <c r="D34" s="245" t="e">
        <f>#REF!+#REF!+D35+D37+#REF!</f>
        <v>#REF!</v>
      </c>
      <c r="E34" s="245" t="e">
        <f>#REF!+#REF!+E35+E37+#REF!</f>
        <v>#REF!</v>
      </c>
      <c r="F34" s="245" t="e">
        <f>#REF!+#REF!+F35+F37+#REF!</f>
        <v>#REF!</v>
      </c>
      <c r="G34" s="245" t="e">
        <f>#REF!+#REF!+G35+G37+#REF!</f>
        <v>#REF!</v>
      </c>
      <c r="H34" s="205">
        <f t="shared" si="6"/>
        <v>0</v>
      </c>
      <c r="I34" s="194">
        <f t="shared" ref="I34:N34" si="16">I35+I37</f>
        <v>0</v>
      </c>
      <c r="J34" s="194">
        <f t="shared" si="16"/>
        <v>0</v>
      </c>
      <c r="K34" s="194">
        <f t="shared" si="16"/>
        <v>0</v>
      </c>
      <c r="L34" s="194">
        <f t="shared" si="16"/>
        <v>0</v>
      </c>
      <c r="M34" s="194">
        <f t="shared" si="16"/>
        <v>0</v>
      </c>
      <c r="N34" s="194">
        <f t="shared" si="16"/>
        <v>0</v>
      </c>
    </row>
    <row r="35" spans="1:14" ht="36">
      <c r="A35" s="457"/>
      <c r="B35" s="457"/>
      <c r="C35" s="244" t="s">
        <v>216</v>
      </c>
      <c r="D35" s="245">
        <f>'[1]таблица 4 '!H16</f>
        <v>0</v>
      </c>
      <c r="E35" s="245">
        <f>'[1]таблица 4 '!I16</f>
        <v>0</v>
      </c>
      <c r="F35" s="245">
        <f>'[1]таблица 4 '!J16</f>
        <v>0</v>
      </c>
      <c r="G35" s="245">
        <f>'[1]таблица 4 '!K16</f>
        <v>0</v>
      </c>
      <c r="H35" s="205">
        <f>SUM(I35:N35)</f>
        <v>0</v>
      </c>
      <c r="I35" s="194">
        <f t="shared" ref="I35:N35" si="17">SUM(I36)</f>
        <v>0</v>
      </c>
      <c r="J35" s="194">
        <f t="shared" si="17"/>
        <v>0</v>
      </c>
      <c r="K35" s="194">
        <f t="shared" si="17"/>
        <v>0</v>
      </c>
      <c r="L35" s="194">
        <f t="shared" si="17"/>
        <v>0</v>
      </c>
      <c r="M35" s="194">
        <f t="shared" si="17"/>
        <v>0</v>
      </c>
      <c r="N35" s="194">
        <f t="shared" si="17"/>
        <v>0</v>
      </c>
    </row>
    <row r="36" spans="1:14">
      <c r="A36" s="457"/>
      <c r="B36" s="457"/>
      <c r="C36" s="244" t="s">
        <v>217</v>
      </c>
      <c r="D36" s="245"/>
      <c r="E36" s="245"/>
      <c r="F36" s="245"/>
      <c r="G36" s="245"/>
      <c r="H36" s="205">
        <f>SUM(I36:N36)</f>
        <v>0</v>
      </c>
      <c r="I36" s="194">
        <f>'таблица 3'!E64</f>
        <v>0</v>
      </c>
      <c r="J36" s="194">
        <f>'таблица 3'!F64</f>
        <v>0</v>
      </c>
      <c r="K36" s="194">
        <f>'таблица 3'!G64</f>
        <v>0</v>
      </c>
      <c r="L36" s="194">
        <f>'таблица 3'!H64</f>
        <v>0</v>
      </c>
      <c r="M36" s="194">
        <f>'таблица 3'!I64</f>
        <v>0</v>
      </c>
      <c r="N36" s="194">
        <f>'таблица 3'!J64</f>
        <v>0</v>
      </c>
    </row>
    <row r="37" spans="1:14" ht="39.75" customHeight="1">
      <c r="A37" s="457"/>
      <c r="B37" s="457"/>
      <c r="C37" s="244" t="s">
        <v>408</v>
      </c>
      <c r="D37" s="245">
        <v>0</v>
      </c>
      <c r="E37" s="245">
        <v>0</v>
      </c>
      <c r="F37" s="245">
        <v>0</v>
      </c>
      <c r="G37" s="245">
        <v>0</v>
      </c>
      <c r="H37" s="205">
        <f>SUM(I37:N37)</f>
        <v>0</v>
      </c>
      <c r="I37" s="194">
        <v>0</v>
      </c>
      <c r="J37" s="194">
        <v>0</v>
      </c>
      <c r="K37" s="194">
        <v>0</v>
      </c>
      <c r="L37" s="194">
        <v>0</v>
      </c>
      <c r="M37" s="194">
        <v>0</v>
      </c>
      <c r="N37" s="194">
        <v>0</v>
      </c>
    </row>
    <row r="38" spans="1:14" ht="12.75" customHeight="1">
      <c r="A38" s="456" t="s">
        <v>365</v>
      </c>
      <c r="B38" s="456" t="s">
        <v>83</v>
      </c>
      <c r="C38" s="244" t="s">
        <v>215</v>
      </c>
      <c r="D38" s="245" t="e">
        <f>#REF!+#REF!+D39+D41+#REF!</f>
        <v>#REF!</v>
      </c>
      <c r="E38" s="245" t="e">
        <f>#REF!+#REF!+E39+E41+#REF!</f>
        <v>#REF!</v>
      </c>
      <c r="F38" s="245" t="e">
        <f>#REF!+#REF!+F39+F41+#REF!</f>
        <v>#REF!</v>
      </c>
      <c r="G38" s="245" t="e">
        <f>#REF!+#REF!+G39+G41+#REF!</f>
        <v>#REF!</v>
      </c>
      <c r="H38" s="205">
        <f t="shared" si="6"/>
        <v>0</v>
      </c>
      <c r="I38" s="194">
        <f t="shared" ref="I38:N38" si="18">I39+I41</f>
        <v>0</v>
      </c>
      <c r="J38" s="194">
        <f t="shared" si="18"/>
        <v>0</v>
      </c>
      <c r="K38" s="194">
        <f t="shared" si="18"/>
        <v>0</v>
      </c>
      <c r="L38" s="194">
        <f t="shared" si="18"/>
        <v>0</v>
      </c>
      <c r="M38" s="194">
        <f t="shared" si="18"/>
        <v>0</v>
      </c>
      <c r="N38" s="194">
        <f t="shared" si="18"/>
        <v>0</v>
      </c>
    </row>
    <row r="39" spans="1:14" ht="36">
      <c r="A39" s="457"/>
      <c r="B39" s="457"/>
      <c r="C39" s="244" t="s">
        <v>216</v>
      </c>
      <c r="D39" s="245">
        <f>'[1]таблица 4 '!H26</f>
        <v>50</v>
      </c>
      <c r="E39" s="245">
        <f>'[1]таблица 4 '!I26</f>
        <v>50</v>
      </c>
      <c r="F39" s="245">
        <f>'[1]таблица 4 '!J26</f>
        <v>30</v>
      </c>
      <c r="G39" s="245">
        <f>'[1]таблица 4 '!K26</f>
        <v>60</v>
      </c>
      <c r="H39" s="205">
        <f>SUM(I39:N39)</f>
        <v>0</v>
      </c>
      <c r="I39" s="194">
        <f t="shared" ref="I39:N39" si="19">SUM(I40)</f>
        <v>0</v>
      </c>
      <c r="J39" s="194">
        <f t="shared" si="19"/>
        <v>0</v>
      </c>
      <c r="K39" s="194">
        <f t="shared" si="19"/>
        <v>0</v>
      </c>
      <c r="L39" s="194">
        <f t="shared" si="19"/>
        <v>0</v>
      </c>
      <c r="M39" s="194">
        <f t="shared" si="19"/>
        <v>0</v>
      </c>
      <c r="N39" s="194">
        <f t="shared" si="19"/>
        <v>0</v>
      </c>
    </row>
    <row r="40" spans="1:14">
      <c r="A40" s="457"/>
      <c r="B40" s="457"/>
      <c r="C40" s="244" t="s">
        <v>217</v>
      </c>
      <c r="D40" s="245"/>
      <c r="E40" s="245"/>
      <c r="F40" s="245"/>
      <c r="G40" s="245"/>
      <c r="H40" s="205">
        <f>SUM(I40:N40)</f>
        <v>0</v>
      </c>
      <c r="I40" s="194">
        <f>'таблица 3'!E65</f>
        <v>0</v>
      </c>
      <c r="J40" s="194">
        <f>'таблица 3'!F65</f>
        <v>0</v>
      </c>
      <c r="K40" s="194">
        <f>'таблица 3'!G65</f>
        <v>0</v>
      </c>
      <c r="L40" s="194">
        <f>'таблица 3'!H65</f>
        <v>0</v>
      </c>
      <c r="M40" s="194">
        <f>'таблица 3'!I65</f>
        <v>0</v>
      </c>
      <c r="N40" s="194">
        <f>'таблица 3'!J65</f>
        <v>0</v>
      </c>
    </row>
    <row r="41" spans="1:14" ht="24">
      <c r="A41" s="457"/>
      <c r="B41" s="457"/>
      <c r="C41" s="244" t="s">
        <v>408</v>
      </c>
      <c r="D41" s="245">
        <f>D45+D49+D53+D63+D67+D71+D75+D79</f>
        <v>0</v>
      </c>
      <c r="E41" s="245">
        <f>E45+E49+E53+E63+E67+E71+E75+E79</f>
        <v>0</v>
      </c>
      <c r="F41" s="245">
        <f>F45+F49+F53+F63+F67+F71+F75+F79</f>
        <v>0</v>
      </c>
      <c r="G41" s="245">
        <f>G45+G49+G53+G63+G67+G71+G75+G79</f>
        <v>0</v>
      </c>
      <c r="H41" s="205">
        <f>SUM(I41:N41)</f>
        <v>0</v>
      </c>
      <c r="I41" s="194">
        <v>0</v>
      </c>
      <c r="J41" s="194">
        <v>0</v>
      </c>
      <c r="K41" s="194">
        <v>0</v>
      </c>
      <c r="L41" s="194">
        <v>0</v>
      </c>
      <c r="M41" s="194">
        <v>0</v>
      </c>
      <c r="N41" s="194">
        <v>0</v>
      </c>
    </row>
    <row r="42" spans="1:14" ht="12.75" customHeight="1">
      <c r="A42" s="456" t="s">
        <v>366</v>
      </c>
      <c r="B42" s="456" t="s">
        <v>84</v>
      </c>
      <c r="C42" s="244" t="s">
        <v>215</v>
      </c>
      <c r="D42" s="243" t="e">
        <f>#REF!+#REF!+D43+D45+#REF!</f>
        <v>#REF!</v>
      </c>
      <c r="E42" s="243" t="e">
        <f>#REF!+#REF!+E43+E45+#REF!</f>
        <v>#REF!</v>
      </c>
      <c r="F42" s="243" t="e">
        <f>#REF!+#REF!+F43+F45+#REF!</f>
        <v>#REF!</v>
      </c>
      <c r="G42" s="243" t="e">
        <f>#REF!+#REF!+G43+G45+#REF!</f>
        <v>#REF!</v>
      </c>
      <c r="H42" s="205">
        <f t="shared" si="6"/>
        <v>67</v>
      </c>
      <c r="I42" s="194">
        <f t="shared" ref="I42:N42" si="20">I43+I45</f>
        <v>10.4</v>
      </c>
      <c r="J42" s="194">
        <f t="shared" si="20"/>
        <v>21</v>
      </c>
      <c r="K42" s="194">
        <f t="shared" si="20"/>
        <v>5.6</v>
      </c>
      <c r="L42" s="194">
        <f t="shared" si="20"/>
        <v>10</v>
      </c>
      <c r="M42" s="194">
        <f t="shared" si="20"/>
        <v>10</v>
      </c>
      <c r="N42" s="194">
        <f t="shared" si="20"/>
        <v>10</v>
      </c>
    </row>
    <row r="43" spans="1:14" ht="36">
      <c r="A43" s="457"/>
      <c r="B43" s="457"/>
      <c r="C43" s="244" t="s">
        <v>216</v>
      </c>
      <c r="D43" s="245">
        <f>'[1]таблица 4 '!H29</f>
        <v>2324</v>
      </c>
      <c r="E43" s="245">
        <f>'[1]таблица 4 '!I29</f>
        <v>5810.4</v>
      </c>
      <c r="F43" s="245">
        <f>'[1]таблица 4 '!J29</f>
        <v>5550.4000000000005</v>
      </c>
      <c r="G43" s="245">
        <f>'[1]таблица 4 '!K29</f>
        <v>2230.4</v>
      </c>
      <c r="H43" s="205">
        <f>SUM(I43:N43)</f>
        <v>67</v>
      </c>
      <c r="I43" s="194">
        <f t="shared" ref="I43:N43" si="21">SUM(I44)</f>
        <v>10.4</v>
      </c>
      <c r="J43" s="194">
        <f t="shared" si="21"/>
        <v>21</v>
      </c>
      <c r="K43" s="194">
        <f t="shared" si="21"/>
        <v>5.6</v>
      </c>
      <c r="L43" s="194">
        <f t="shared" si="21"/>
        <v>10</v>
      </c>
      <c r="M43" s="194">
        <f t="shared" si="21"/>
        <v>10</v>
      </c>
      <c r="N43" s="194">
        <f t="shared" si="21"/>
        <v>10</v>
      </c>
    </row>
    <row r="44" spans="1:14">
      <c r="A44" s="457"/>
      <c r="B44" s="457"/>
      <c r="C44" s="244" t="s">
        <v>217</v>
      </c>
      <c r="D44" s="245"/>
      <c r="E44" s="245"/>
      <c r="F44" s="245"/>
      <c r="G44" s="245"/>
      <c r="H44" s="205">
        <f>SUM(I44:N44)</f>
        <v>67</v>
      </c>
      <c r="I44" s="194">
        <f>'таблица 3'!E70</f>
        <v>10.4</v>
      </c>
      <c r="J44" s="194">
        <f>'таблица 3'!F70</f>
        <v>21</v>
      </c>
      <c r="K44" s="194">
        <f>'таблица 3'!G70</f>
        <v>5.6</v>
      </c>
      <c r="L44" s="194">
        <f>'таблица 3'!H70</f>
        <v>10</v>
      </c>
      <c r="M44" s="194">
        <f>'таблица 3'!I70</f>
        <v>10</v>
      </c>
      <c r="N44" s="194">
        <f>'таблица 3'!J70</f>
        <v>10</v>
      </c>
    </row>
    <row r="45" spans="1:14" ht="24">
      <c r="A45" s="457"/>
      <c r="B45" s="457"/>
      <c r="C45" s="244" t="s">
        <v>408</v>
      </c>
      <c r="D45" s="245">
        <v>0</v>
      </c>
      <c r="E45" s="245">
        <v>0</v>
      </c>
      <c r="F45" s="245">
        <v>0</v>
      </c>
      <c r="G45" s="245">
        <v>0</v>
      </c>
      <c r="H45" s="205">
        <f>SUM(I45:N45)</f>
        <v>0</v>
      </c>
      <c r="I45" s="194">
        <v>0</v>
      </c>
      <c r="J45" s="194">
        <v>0</v>
      </c>
      <c r="K45" s="194">
        <v>0</v>
      </c>
      <c r="L45" s="194">
        <v>0</v>
      </c>
      <c r="M45" s="194">
        <v>0</v>
      </c>
      <c r="N45" s="194">
        <v>0</v>
      </c>
    </row>
    <row r="46" spans="1:14" ht="12.75" customHeight="1">
      <c r="A46" s="456" t="s">
        <v>141</v>
      </c>
      <c r="B46" s="456" t="s">
        <v>85</v>
      </c>
      <c r="C46" s="244" t="s">
        <v>215</v>
      </c>
      <c r="D46" s="243">
        <v>71.900000000000006</v>
      </c>
      <c r="E46" s="243" t="e">
        <f>#REF!+#REF!+E47+E49+#REF!</f>
        <v>#REF!</v>
      </c>
      <c r="F46" s="243"/>
      <c r="G46" s="243"/>
      <c r="H46" s="205">
        <f t="shared" si="6"/>
        <v>491.3</v>
      </c>
      <c r="I46" s="194">
        <f t="shared" ref="I46:N46" si="22">I47+I49</f>
        <v>174.9</v>
      </c>
      <c r="J46" s="194">
        <f t="shared" si="22"/>
        <v>76.5</v>
      </c>
      <c r="K46" s="194">
        <f t="shared" si="22"/>
        <v>59.9</v>
      </c>
      <c r="L46" s="194">
        <f t="shared" si="22"/>
        <v>60</v>
      </c>
      <c r="M46" s="194">
        <f t="shared" si="22"/>
        <v>60</v>
      </c>
      <c r="N46" s="194">
        <f t="shared" si="22"/>
        <v>60</v>
      </c>
    </row>
    <row r="47" spans="1:14" ht="36">
      <c r="A47" s="457"/>
      <c r="B47" s="457"/>
      <c r="C47" s="244" t="s">
        <v>216</v>
      </c>
      <c r="D47" s="245" t="str">
        <f>'[1]таблица 4 '!H38</f>
        <v xml:space="preserve">   -</v>
      </c>
      <c r="E47" s="245" t="str">
        <f>'[1]таблица 4 '!I38</f>
        <v xml:space="preserve">  -</v>
      </c>
      <c r="F47" s="245"/>
      <c r="G47" s="245"/>
      <c r="H47" s="205">
        <f>SUM(I47:N47)</f>
        <v>491.3</v>
      </c>
      <c r="I47" s="194">
        <f t="shared" ref="I47:N47" si="23">SUM(I48)</f>
        <v>174.9</v>
      </c>
      <c r="J47" s="194">
        <f t="shared" si="23"/>
        <v>76.5</v>
      </c>
      <c r="K47" s="194">
        <f t="shared" si="23"/>
        <v>59.9</v>
      </c>
      <c r="L47" s="194">
        <f t="shared" si="23"/>
        <v>60</v>
      </c>
      <c r="M47" s="194">
        <f t="shared" si="23"/>
        <v>60</v>
      </c>
      <c r="N47" s="194">
        <f t="shared" si="23"/>
        <v>60</v>
      </c>
    </row>
    <row r="48" spans="1:14">
      <c r="A48" s="457"/>
      <c r="B48" s="457"/>
      <c r="C48" s="244" t="s">
        <v>217</v>
      </c>
      <c r="D48" s="245"/>
      <c r="E48" s="245"/>
      <c r="F48" s="245"/>
      <c r="G48" s="245"/>
      <c r="H48" s="205">
        <f>SUM(I48:N48)</f>
        <v>491.3</v>
      </c>
      <c r="I48" s="194">
        <f>'таблица 3'!E77</f>
        <v>174.9</v>
      </c>
      <c r="J48" s="194">
        <f>'таблица 3'!F77</f>
        <v>76.5</v>
      </c>
      <c r="K48" s="194">
        <f>'таблица 3'!G77</f>
        <v>59.9</v>
      </c>
      <c r="L48" s="194">
        <f>'таблица 3'!H77</f>
        <v>60</v>
      </c>
      <c r="M48" s="194">
        <f>'таблица 3'!I77</f>
        <v>60</v>
      </c>
      <c r="N48" s="194">
        <f>'таблица 3'!J77</f>
        <v>60</v>
      </c>
    </row>
    <row r="49" spans="1:14" ht="24">
      <c r="A49" s="457"/>
      <c r="B49" s="457"/>
      <c r="C49" s="244" t="s">
        <v>408</v>
      </c>
      <c r="D49" s="245">
        <v>0</v>
      </c>
      <c r="E49" s="245">
        <v>0</v>
      </c>
      <c r="F49" s="245"/>
      <c r="G49" s="245"/>
      <c r="H49" s="205">
        <f>SUM(I49:N49)</f>
        <v>0</v>
      </c>
      <c r="I49" s="194">
        <v>0</v>
      </c>
      <c r="J49" s="194">
        <v>0</v>
      </c>
      <c r="K49" s="194">
        <v>0</v>
      </c>
      <c r="L49" s="194">
        <v>0</v>
      </c>
      <c r="M49" s="194">
        <v>0</v>
      </c>
      <c r="N49" s="194">
        <v>0</v>
      </c>
    </row>
    <row r="50" spans="1:14" ht="12.75" customHeight="1">
      <c r="A50" s="465" t="s">
        <v>218</v>
      </c>
      <c r="B50" s="465" t="s">
        <v>94</v>
      </c>
      <c r="C50" s="244" t="s">
        <v>215</v>
      </c>
      <c r="D50" s="243" t="e">
        <f>#REF!+#REF!+D51+D53+#REF!</f>
        <v>#REF!</v>
      </c>
      <c r="E50" s="243" t="e">
        <f>#REF!+#REF!+E51+E53+#REF!</f>
        <v>#REF!</v>
      </c>
      <c r="F50" s="245"/>
      <c r="G50" s="245"/>
      <c r="H50" s="205">
        <f t="shared" si="6"/>
        <v>0</v>
      </c>
      <c r="I50" s="194">
        <f t="shared" ref="I50:N50" si="24">I51+I53</f>
        <v>0</v>
      </c>
      <c r="J50" s="194">
        <f t="shared" si="24"/>
        <v>0</v>
      </c>
      <c r="K50" s="194">
        <f t="shared" si="24"/>
        <v>0</v>
      </c>
      <c r="L50" s="194">
        <f t="shared" si="24"/>
        <v>0</v>
      </c>
      <c r="M50" s="194">
        <f t="shared" si="24"/>
        <v>0</v>
      </c>
      <c r="N50" s="194">
        <f t="shared" si="24"/>
        <v>0</v>
      </c>
    </row>
    <row r="51" spans="1:14" s="21" customFormat="1" ht="36">
      <c r="A51" s="466"/>
      <c r="B51" s="466"/>
      <c r="C51" s="244" t="s">
        <v>216</v>
      </c>
      <c r="D51" s="245" t="str">
        <f>'[1]таблица 4 '!H39</f>
        <v xml:space="preserve">  -</v>
      </c>
      <c r="E51" s="245" t="str">
        <f>'[1]таблица 4 '!I39</f>
        <v xml:space="preserve">  -</v>
      </c>
      <c r="F51" s="245"/>
      <c r="G51" s="245"/>
      <c r="H51" s="205">
        <f>SUM(I51:N51)</f>
        <v>0</v>
      </c>
      <c r="I51" s="194">
        <f t="shared" ref="I51:N51" si="25">SUM(I52)</f>
        <v>0</v>
      </c>
      <c r="J51" s="194">
        <f t="shared" si="25"/>
        <v>0</v>
      </c>
      <c r="K51" s="194">
        <f t="shared" si="25"/>
        <v>0</v>
      </c>
      <c r="L51" s="194">
        <f t="shared" si="25"/>
        <v>0</v>
      </c>
      <c r="M51" s="194">
        <f t="shared" si="25"/>
        <v>0</v>
      </c>
      <c r="N51" s="194">
        <f t="shared" si="25"/>
        <v>0</v>
      </c>
    </row>
    <row r="52" spans="1:14" s="21" customFormat="1">
      <c r="A52" s="466"/>
      <c r="B52" s="466"/>
      <c r="C52" s="244" t="s">
        <v>217</v>
      </c>
      <c r="D52" s="245"/>
      <c r="E52" s="245"/>
      <c r="F52" s="245"/>
      <c r="G52" s="245"/>
      <c r="H52" s="205">
        <f>SUM(I52:N52)</f>
        <v>0</v>
      </c>
      <c r="I52" s="194">
        <f>'таблица 3'!E83</f>
        <v>0</v>
      </c>
      <c r="J52" s="194">
        <f>'таблица 3'!F83</f>
        <v>0</v>
      </c>
      <c r="K52" s="194">
        <f>'таблица 3'!G83</f>
        <v>0</v>
      </c>
      <c r="L52" s="194">
        <f>'таблица 3'!H83</f>
        <v>0</v>
      </c>
      <c r="M52" s="194">
        <f>'таблица 3'!I83</f>
        <v>0</v>
      </c>
      <c r="N52" s="194">
        <f>'таблица 3'!J83</f>
        <v>0</v>
      </c>
    </row>
    <row r="53" spans="1:14" ht="24">
      <c r="A53" s="466"/>
      <c r="B53" s="466"/>
      <c r="C53" s="244" t="s">
        <v>408</v>
      </c>
      <c r="D53" s="245">
        <v>0</v>
      </c>
      <c r="E53" s="245">
        <v>0</v>
      </c>
      <c r="F53" s="245"/>
      <c r="G53" s="245"/>
      <c r="H53" s="205">
        <f>SUM(I53:N53)</f>
        <v>0</v>
      </c>
      <c r="I53" s="194">
        <v>0</v>
      </c>
      <c r="J53" s="194">
        <v>0</v>
      </c>
      <c r="K53" s="194">
        <v>0</v>
      </c>
      <c r="L53" s="194">
        <v>0</v>
      </c>
      <c r="M53" s="194">
        <v>0</v>
      </c>
      <c r="N53" s="194">
        <v>0</v>
      </c>
    </row>
    <row r="54" spans="1:14" ht="14.25" customHeight="1">
      <c r="A54" s="465" t="s">
        <v>405</v>
      </c>
      <c r="B54" s="465" t="s">
        <v>406</v>
      </c>
      <c r="C54" s="244" t="s">
        <v>215</v>
      </c>
      <c r="D54" s="245"/>
      <c r="E54" s="245"/>
      <c r="F54" s="245"/>
      <c r="G54" s="245"/>
      <c r="H54" s="205">
        <f t="shared" si="6"/>
        <v>0</v>
      </c>
      <c r="I54" s="194">
        <f t="shared" ref="I54:N54" si="26">I55+I57</f>
        <v>0</v>
      </c>
      <c r="J54" s="194">
        <f t="shared" si="26"/>
        <v>0</v>
      </c>
      <c r="K54" s="194">
        <f t="shared" si="26"/>
        <v>0</v>
      </c>
      <c r="L54" s="194">
        <f t="shared" si="26"/>
        <v>0</v>
      </c>
      <c r="M54" s="194">
        <f t="shared" si="26"/>
        <v>0</v>
      </c>
      <c r="N54" s="194">
        <f t="shared" si="26"/>
        <v>0</v>
      </c>
    </row>
    <row r="55" spans="1:14" ht="37.5" customHeight="1">
      <c r="A55" s="466"/>
      <c r="B55" s="466"/>
      <c r="C55" s="244" t="s">
        <v>216</v>
      </c>
      <c r="D55" s="245"/>
      <c r="E55" s="245"/>
      <c r="F55" s="245"/>
      <c r="G55" s="245"/>
      <c r="H55" s="205">
        <f t="shared" si="6"/>
        <v>0</v>
      </c>
      <c r="I55" s="207">
        <f t="shared" ref="I55:N55" si="27">SUM(I56)</f>
        <v>0</v>
      </c>
      <c r="J55" s="207">
        <f t="shared" si="27"/>
        <v>0</v>
      </c>
      <c r="K55" s="207">
        <f t="shared" si="27"/>
        <v>0</v>
      </c>
      <c r="L55" s="207">
        <f t="shared" si="27"/>
        <v>0</v>
      </c>
      <c r="M55" s="207">
        <f t="shared" si="27"/>
        <v>0</v>
      </c>
      <c r="N55" s="207">
        <f t="shared" si="27"/>
        <v>0</v>
      </c>
    </row>
    <row r="56" spans="1:14" ht="15" customHeight="1">
      <c r="A56" s="466"/>
      <c r="B56" s="466"/>
      <c r="C56" s="251" t="s">
        <v>217</v>
      </c>
      <c r="D56" s="245"/>
      <c r="E56" s="245"/>
      <c r="F56" s="245"/>
      <c r="G56" s="245"/>
      <c r="H56" s="205">
        <f t="shared" si="6"/>
        <v>0</v>
      </c>
      <c r="I56" s="194">
        <v>0</v>
      </c>
      <c r="J56" s="194">
        <v>0</v>
      </c>
      <c r="K56" s="194">
        <f>'таблица 3'!G85</f>
        <v>0</v>
      </c>
      <c r="L56" s="194">
        <v>0</v>
      </c>
      <c r="M56" s="194">
        <v>0</v>
      </c>
      <c r="N56" s="194">
        <v>0</v>
      </c>
    </row>
    <row r="57" spans="1:14" ht="23.25" customHeight="1">
      <c r="A57" s="466"/>
      <c r="B57" s="466"/>
      <c r="C57" s="244" t="s">
        <v>408</v>
      </c>
      <c r="D57" s="245"/>
      <c r="E57" s="245"/>
      <c r="F57" s="245"/>
      <c r="G57" s="245"/>
      <c r="H57" s="205">
        <f t="shared" si="6"/>
        <v>0</v>
      </c>
      <c r="I57" s="194">
        <v>0</v>
      </c>
      <c r="J57" s="194">
        <v>0</v>
      </c>
      <c r="K57" s="194">
        <v>0</v>
      </c>
      <c r="L57" s="194">
        <v>0</v>
      </c>
      <c r="M57" s="194">
        <v>0</v>
      </c>
      <c r="N57" s="194">
        <v>0</v>
      </c>
    </row>
    <row r="58" spans="1:14" ht="27" hidden="1" customHeight="1">
      <c r="A58" s="466"/>
      <c r="B58" s="466"/>
      <c r="C58" s="244"/>
      <c r="D58" s="245"/>
      <c r="E58" s="245"/>
      <c r="F58" s="245"/>
      <c r="G58" s="245"/>
      <c r="H58" s="205"/>
      <c r="I58" s="194"/>
      <c r="J58" s="194"/>
      <c r="K58" s="194"/>
      <c r="L58" s="194"/>
      <c r="M58" s="194"/>
      <c r="N58" s="194"/>
    </row>
    <row r="59" spans="1:14" ht="27" hidden="1" customHeight="1">
      <c r="A59" s="467"/>
      <c r="B59" s="467"/>
      <c r="C59" s="244"/>
      <c r="D59" s="245"/>
      <c r="E59" s="245"/>
      <c r="F59" s="245"/>
      <c r="G59" s="245"/>
      <c r="H59" s="205"/>
      <c r="I59" s="194"/>
      <c r="J59" s="194"/>
      <c r="K59" s="194"/>
      <c r="L59" s="194"/>
      <c r="M59" s="194"/>
      <c r="N59" s="194"/>
    </row>
    <row r="60" spans="1:14" s="21" customFormat="1" ht="12.75" customHeight="1">
      <c r="A60" s="463" t="s">
        <v>8</v>
      </c>
      <c r="B60" s="463" t="s">
        <v>86</v>
      </c>
      <c r="C60" s="241" t="s">
        <v>215</v>
      </c>
      <c r="D60" s="48" t="e">
        <f>#REF!+#REF!+D61+D63+#REF!</f>
        <v>#REF!</v>
      </c>
      <c r="E60" s="48" t="e">
        <f>#REF!+#REF!+E61+E63+#REF!</f>
        <v>#REF!</v>
      </c>
      <c r="F60" s="48" t="e">
        <f>#REF!+#REF!+F61+F63+#REF!</f>
        <v>#REF!</v>
      </c>
      <c r="G60" s="48" t="e">
        <f>#REF!+#REF!+G61+G63+#REF!</f>
        <v>#REF!</v>
      </c>
      <c r="H60" s="207">
        <f t="shared" ref="H60:H80" si="28">SUM(I60:N60)</f>
        <v>2454.6999999999998</v>
      </c>
      <c r="I60" s="207">
        <f t="shared" ref="I60:N60" si="29">I61+I63</f>
        <v>1175</v>
      </c>
      <c r="J60" s="207">
        <f t="shared" si="29"/>
        <v>278.3</v>
      </c>
      <c r="K60" s="207">
        <f t="shared" si="29"/>
        <v>347.40000000000003</v>
      </c>
      <c r="L60" s="207">
        <f t="shared" si="29"/>
        <v>218</v>
      </c>
      <c r="M60" s="207">
        <f t="shared" si="29"/>
        <v>218</v>
      </c>
      <c r="N60" s="207">
        <f t="shared" si="29"/>
        <v>218</v>
      </c>
    </row>
    <row r="61" spans="1:14" s="21" customFormat="1" ht="39" customHeight="1">
      <c r="A61" s="464"/>
      <c r="B61" s="464"/>
      <c r="C61" s="241" t="s">
        <v>216</v>
      </c>
      <c r="D61" s="48">
        <f>'[1]таблица 4 '!H40</f>
        <v>0</v>
      </c>
      <c r="E61" s="48">
        <f>'[1]таблица 4 '!I40</f>
        <v>0</v>
      </c>
      <c r="F61" s="48">
        <f>'[1]таблица 4 '!J40</f>
        <v>0</v>
      </c>
      <c r="G61" s="48">
        <f>'[1]таблица 4 '!K40</f>
        <v>0</v>
      </c>
      <c r="H61" s="207">
        <f>SUM(I61:N61)</f>
        <v>2454.6999999999998</v>
      </c>
      <c r="I61" s="207">
        <f t="shared" ref="I61:N61" si="30">SUM(I62)</f>
        <v>1175</v>
      </c>
      <c r="J61" s="207">
        <f t="shared" si="30"/>
        <v>278.3</v>
      </c>
      <c r="K61" s="207">
        <f t="shared" si="30"/>
        <v>347.40000000000003</v>
      </c>
      <c r="L61" s="207">
        <f t="shared" si="30"/>
        <v>218</v>
      </c>
      <c r="M61" s="207">
        <f t="shared" si="30"/>
        <v>218</v>
      </c>
      <c r="N61" s="207">
        <f t="shared" si="30"/>
        <v>218</v>
      </c>
    </row>
    <row r="62" spans="1:14" s="21" customFormat="1">
      <c r="A62" s="464"/>
      <c r="B62" s="464"/>
      <c r="C62" s="241" t="s">
        <v>217</v>
      </c>
      <c r="D62" s="48"/>
      <c r="E62" s="48"/>
      <c r="F62" s="48"/>
      <c r="G62" s="48"/>
      <c r="H62" s="207">
        <f>SUM(I62:N62)</f>
        <v>2454.6999999999998</v>
      </c>
      <c r="I62" s="207">
        <f>I66+I70+I74+I78+I82</f>
        <v>1175</v>
      </c>
      <c r="J62" s="207">
        <f>J66+J70+J74+J78+J82</f>
        <v>278.3</v>
      </c>
      <c r="K62" s="207">
        <f>K64+K68+K72+K76+K80+K84+K88</f>
        <v>347.40000000000003</v>
      </c>
      <c r="L62" s="207">
        <f>L64+L68+L72+L76+L80+L84+L88</f>
        <v>218</v>
      </c>
      <c r="M62" s="207">
        <f>M64+M68+M72+M76+M80+M84+M88</f>
        <v>218</v>
      </c>
      <c r="N62" s="207">
        <f>N64+N68+N72+N76+N80+N84+N88</f>
        <v>218</v>
      </c>
    </row>
    <row r="63" spans="1:14" s="21" customFormat="1" ht="24">
      <c r="A63" s="464"/>
      <c r="B63" s="464"/>
      <c r="C63" s="241" t="s">
        <v>408</v>
      </c>
      <c r="D63" s="48">
        <v>0</v>
      </c>
      <c r="E63" s="48">
        <v>0</v>
      </c>
      <c r="F63" s="48"/>
      <c r="G63" s="48"/>
      <c r="H63" s="207">
        <f>SUM(I63:N63)</f>
        <v>0</v>
      </c>
      <c r="I63" s="206">
        <v>0</v>
      </c>
      <c r="J63" s="206">
        <v>0</v>
      </c>
      <c r="K63" s="206">
        <v>0</v>
      </c>
      <c r="L63" s="206">
        <v>0</v>
      </c>
      <c r="M63" s="206">
        <v>0</v>
      </c>
      <c r="N63" s="206">
        <v>0</v>
      </c>
    </row>
    <row r="64" spans="1:14" ht="12.75" customHeight="1">
      <c r="A64" s="465" t="s">
        <v>87</v>
      </c>
      <c r="B64" s="465" t="s">
        <v>88</v>
      </c>
      <c r="C64" s="244" t="s">
        <v>215</v>
      </c>
      <c r="D64" s="27" t="e">
        <f>#REF!+#REF!+D65+D67+#REF!</f>
        <v>#REF!</v>
      </c>
      <c r="E64" s="27" t="e">
        <f>#REF!+#REF!+E65+E67+#REF!</f>
        <v>#REF!</v>
      </c>
      <c r="F64" s="27"/>
      <c r="G64" s="27"/>
      <c r="H64" s="205">
        <f t="shared" si="28"/>
        <v>0</v>
      </c>
      <c r="I64" s="205">
        <f t="shared" ref="I64:N64" si="31">I65+I67</f>
        <v>0</v>
      </c>
      <c r="J64" s="205">
        <f t="shared" si="31"/>
        <v>0</v>
      </c>
      <c r="K64" s="205">
        <f t="shared" si="31"/>
        <v>0</v>
      </c>
      <c r="L64" s="205">
        <f t="shared" si="31"/>
        <v>0</v>
      </c>
      <c r="M64" s="205">
        <f t="shared" si="31"/>
        <v>0</v>
      </c>
      <c r="N64" s="205">
        <f t="shared" si="31"/>
        <v>0</v>
      </c>
    </row>
    <row r="65" spans="1:14" ht="36">
      <c r="A65" s="466"/>
      <c r="B65" s="466"/>
      <c r="C65" s="244" t="s">
        <v>216</v>
      </c>
      <c r="D65" s="27">
        <f>'[1]таблица 4 '!H42</f>
        <v>0</v>
      </c>
      <c r="E65" s="27">
        <f>'[1]таблица 4 '!I42</f>
        <v>119.3</v>
      </c>
      <c r="F65" s="27"/>
      <c r="G65" s="27"/>
      <c r="H65" s="205">
        <f>SUM(I65:N65)</f>
        <v>0</v>
      </c>
      <c r="I65" s="205">
        <f t="shared" ref="I65:N65" si="32">SUM(I66)</f>
        <v>0</v>
      </c>
      <c r="J65" s="205">
        <f t="shared" si="32"/>
        <v>0</v>
      </c>
      <c r="K65" s="205">
        <f t="shared" si="32"/>
        <v>0</v>
      </c>
      <c r="L65" s="205">
        <f t="shared" si="32"/>
        <v>0</v>
      </c>
      <c r="M65" s="205">
        <f t="shared" si="32"/>
        <v>0</v>
      </c>
      <c r="N65" s="205">
        <f t="shared" si="32"/>
        <v>0</v>
      </c>
    </row>
    <row r="66" spans="1:14">
      <c r="A66" s="466"/>
      <c r="B66" s="466"/>
      <c r="C66" s="244" t="s">
        <v>217</v>
      </c>
      <c r="D66" s="27"/>
      <c r="E66" s="27"/>
      <c r="F66" s="27"/>
      <c r="G66" s="27"/>
      <c r="H66" s="205">
        <f>SUM(I66:N66)</f>
        <v>0</v>
      </c>
      <c r="I66" s="205">
        <f>'таблица 3'!E97</f>
        <v>0</v>
      </c>
      <c r="J66" s="205">
        <f>'таблица 3'!F97</f>
        <v>0</v>
      </c>
      <c r="K66" s="205">
        <f>'таблица 3'!G97</f>
        <v>0</v>
      </c>
      <c r="L66" s="205">
        <f>'таблица 3'!H97</f>
        <v>0</v>
      </c>
      <c r="M66" s="205">
        <f>'таблица 3'!I97</f>
        <v>0</v>
      </c>
      <c r="N66" s="205">
        <f>'таблица 3'!J97</f>
        <v>0</v>
      </c>
    </row>
    <row r="67" spans="1:14" ht="24">
      <c r="A67" s="466"/>
      <c r="B67" s="466"/>
      <c r="C67" s="244" t="s">
        <v>408</v>
      </c>
      <c r="D67" s="27">
        <v>0</v>
      </c>
      <c r="E67" s="27">
        <v>0</v>
      </c>
      <c r="F67" s="27"/>
      <c r="G67" s="27"/>
      <c r="H67" s="205">
        <f>SUM(I67:N67)</f>
        <v>0</v>
      </c>
      <c r="I67" s="194">
        <v>0</v>
      </c>
      <c r="J67" s="194">
        <v>0</v>
      </c>
      <c r="K67" s="194">
        <v>0</v>
      </c>
      <c r="L67" s="194">
        <v>0</v>
      </c>
      <c r="M67" s="194">
        <v>0</v>
      </c>
      <c r="N67" s="194">
        <v>0</v>
      </c>
    </row>
    <row r="68" spans="1:14" ht="12.75" customHeight="1">
      <c r="A68" s="465" t="s">
        <v>89</v>
      </c>
      <c r="B68" s="465" t="s">
        <v>90</v>
      </c>
      <c r="C68" s="244" t="s">
        <v>215</v>
      </c>
      <c r="D68" s="27" t="e">
        <f>#REF!+#REF!+D69+D71+#REF!</f>
        <v>#REF!</v>
      </c>
      <c r="E68" s="27" t="e">
        <f>#REF!+#REF!+E69+E71+#REF!</f>
        <v>#REF!</v>
      </c>
      <c r="F68" s="27" t="e">
        <f>#REF!+#REF!+F69+F71+#REF!</f>
        <v>#REF!</v>
      </c>
      <c r="G68" s="27" t="e">
        <f>#REF!+#REF!+G69+G71+#REF!</f>
        <v>#REF!</v>
      </c>
      <c r="H68" s="205">
        <f t="shared" si="28"/>
        <v>0</v>
      </c>
      <c r="I68" s="205">
        <f t="shared" ref="I68:N68" si="33">I69+I71</f>
        <v>0</v>
      </c>
      <c r="J68" s="205">
        <f t="shared" si="33"/>
        <v>0</v>
      </c>
      <c r="K68" s="205">
        <f t="shared" si="33"/>
        <v>0</v>
      </c>
      <c r="L68" s="205">
        <f t="shared" si="33"/>
        <v>0</v>
      </c>
      <c r="M68" s="205">
        <f t="shared" si="33"/>
        <v>0</v>
      </c>
      <c r="N68" s="205">
        <f t="shared" si="33"/>
        <v>0</v>
      </c>
    </row>
    <row r="69" spans="1:14" ht="36">
      <c r="A69" s="466"/>
      <c r="B69" s="466"/>
      <c r="C69" s="244" t="s">
        <v>216</v>
      </c>
      <c r="D69" s="27">
        <f>'[1]таблица 4 '!H43</f>
        <v>0</v>
      </c>
      <c r="E69" s="27">
        <f>'[1]таблица 4 '!I43</f>
        <v>119.3</v>
      </c>
      <c r="F69" s="27">
        <f>'[1]таблица 4 '!J43</f>
        <v>119.3</v>
      </c>
      <c r="G69" s="27">
        <f>'[1]таблица 4 '!K43</f>
        <v>119.3</v>
      </c>
      <c r="H69" s="205">
        <f>SUM(I69:N69)</f>
        <v>0</v>
      </c>
      <c r="I69" s="205">
        <f t="shared" ref="I69:N69" si="34">SUM(I70)</f>
        <v>0</v>
      </c>
      <c r="J69" s="205">
        <f t="shared" si="34"/>
        <v>0</v>
      </c>
      <c r="K69" s="205">
        <f t="shared" si="34"/>
        <v>0</v>
      </c>
      <c r="L69" s="205">
        <f t="shared" si="34"/>
        <v>0</v>
      </c>
      <c r="M69" s="205">
        <f t="shared" si="34"/>
        <v>0</v>
      </c>
      <c r="N69" s="205">
        <f t="shared" si="34"/>
        <v>0</v>
      </c>
    </row>
    <row r="70" spans="1:14">
      <c r="A70" s="466"/>
      <c r="B70" s="466"/>
      <c r="C70" s="244" t="s">
        <v>217</v>
      </c>
      <c r="D70" s="27"/>
      <c r="E70" s="27"/>
      <c r="F70" s="27"/>
      <c r="G70" s="27"/>
      <c r="H70" s="205">
        <f>SUM(I70:N70)</f>
        <v>0</v>
      </c>
      <c r="I70" s="205">
        <f>'таблица 3'!E105</f>
        <v>0</v>
      </c>
      <c r="J70" s="205">
        <f>'таблица 3'!F105</f>
        <v>0</v>
      </c>
      <c r="K70" s="205">
        <f>'таблица 3'!G105</f>
        <v>0</v>
      </c>
      <c r="L70" s="205">
        <f>'таблица 3'!H105</f>
        <v>0</v>
      </c>
      <c r="M70" s="205">
        <f>'таблица 3'!I105</f>
        <v>0</v>
      </c>
      <c r="N70" s="205">
        <f>'таблица 3'!J105</f>
        <v>0</v>
      </c>
    </row>
    <row r="71" spans="1:14" ht="24">
      <c r="A71" s="466"/>
      <c r="B71" s="466"/>
      <c r="C71" s="244" t="s">
        <v>408</v>
      </c>
      <c r="D71" s="27">
        <v>0</v>
      </c>
      <c r="E71" s="27">
        <v>0</v>
      </c>
      <c r="F71" s="27">
        <v>0</v>
      </c>
      <c r="G71" s="27">
        <v>0</v>
      </c>
      <c r="H71" s="205">
        <f>SUM(I71:N71)</f>
        <v>0</v>
      </c>
      <c r="I71" s="194">
        <v>0</v>
      </c>
      <c r="J71" s="194">
        <v>0</v>
      </c>
      <c r="K71" s="194">
        <v>0</v>
      </c>
      <c r="L71" s="194">
        <v>0</v>
      </c>
      <c r="M71" s="194">
        <v>0</v>
      </c>
      <c r="N71" s="194">
        <v>0</v>
      </c>
    </row>
    <row r="72" spans="1:14" ht="12.75" customHeight="1">
      <c r="A72" s="465" t="s">
        <v>41</v>
      </c>
      <c r="B72" s="465" t="s">
        <v>72</v>
      </c>
      <c r="C72" s="244" t="s">
        <v>215</v>
      </c>
      <c r="D72" s="27" t="e">
        <f>#REF!+#REF!+D73+D75+#REF!</f>
        <v>#REF!</v>
      </c>
      <c r="E72" s="27" t="e">
        <f>#REF!+#REF!+E73+E75+#REF!</f>
        <v>#REF!</v>
      </c>
      <c r="F72" s="27" t="e">
        <f>#REF!+#REF!+F73+F75+#REF!</f>
        <v>#REF!</v>
      </c>
      <c r="G72" s="27" t="e">
        <f>#REF!+#REF!+G73+G75+#REF!</f>
        <v>#REF!</v>
      </c>
      <c r="H72" s="205">
        <f t="shared" si="28"/>
        <v>2331.4</v>
      </c>
      <c r="I72" s="205">
        <f t="shared" ref="I72:N72" si="35">I73+I75</f>
        <v>1175</v>
      </c>
      <c r="J72" s="205">
        <f t="shared" si="35"/>
        <v>230.3</v>
      </c>
      <c r="K72" s="205">
        <f t="shared" si="35"/>
        <v>272.10000000000002</v>
      </c>
      <c r="L72" s="205">
        <f t="shared" si="35"/>
        <v>218</v>
      </c>
      <c r="M72" s="205">
        <f t="shared" si="35"/>
        <v>218</v>
      </c>
      <c r="N72" s="205">
        <f t="shared" si="35"/>
        <v>218</v>
      </c>
    </row>
    <row r="73" spans="1:14" ht="36">
      <c r="A73" s="466"/>
      <c r="B73" s="466"/>
      <c r="C73" s="244" t="s">
        <v>216</v>
      </c>
      <c r="D73" s="27" t="str">
        <f>'[1]таблица 4 '!H50</f>
        <v xml:space="preserve">  -</v>
      </c>
      <c r="E73" s="27" t="str">
        <f>'[1]таблица 4 '!I50</f>
        <v xml:space="preserve">  - </v>
      </c>
      <c r="F73" s="27" t="str">
        <f>'[1]таблица 4 '!J50</f>
        <v xml:space="preserve">  -</v>
      </c>
      <c r="G73" s="27" t="str">
        <f>'[1]таблица 4 '!K50</f>
        <v xml:space="preserve">  -</v>
      </c>
      <c r="H73" s="205">
        <f>SUM(I73:N73)</f>
        <v>2331.4</v>
      </c>
      <c r="I73" s="205">
        <f t="shared" ref="I73:N73" si="36">SUM(I74)</f>
        <v>1175</v>
      </c>
      <c r="J73" s="205">
        <f t="shared" si="36"/>
        <v>230.3</v>
      </c>
      <c r="K73" s="205">
        <f t="shared" si="36"/>
        <v>272.10000000000002</v>
      </c>
      <c r="L73" s="205">
        <f t="shared" si="36"/>
        <v>218</v>
      </c>
      <c r="M73" s="205">
        <f t="shared" si="36"/>
        <v>218</v>
      </c>
      <c r="N73" s="205">
        <f t="shared" si="36"/>
        <v>218</v>
      </c>
    </row>
    <row r="74" spans="1:14">
      <c r="A74" s="466"/>
      <c r="B74" s="466"/>
      <c r="C74" s="244" t="s">
        <v>217</v>
      </c>
      <c r="D74" s="27"/>
      <c r="E74" s="27"/>
      <c r="F74" s="27"/>
      <c r="G74" s="27"/>
      <c r="H74" s="205">
        <f>SUM(I74:N74)</f>
        <v>2331.4</v>
      </c>
      <c r="I74" s="205">
        <f>'таблица 3'!E106</f>
        <v>1175</v>
      </c>
      <c r="J74" s="205">
        <f>'таблица 3'!F106</f>
        <v>230.3</v>
      </c>
      <c r="K74" s="205">
        <f>'таблица 3'!G106</f>
        <v>272.10000000000002</v>
      </c>
      <c r="L74" s="205">
        <f>'таблица 3'!H106</f>
        <v>218</v>
      </c>
      <c r="M74" s="205">
        <f>'таблица 3'!I106</f>
        <v>218</v>
      </c>
      <c r="N74" s="205">
        <f>'таблица 3'!J106</f>
        <v>218</v>
      </c>
    </row>
    <row r="75" spans="1:14" ht="24">
      <c r="A75" s="466"/>
      <c r="B75" s="466"/>
      <c r="C75" s="244" t="s">
        <v>408</v>
      </c>
      <c r="D75" s="27">
        <v>0</v>
      </c>
      <c r="E75" s="27">
        <v>0</v>
      </c>
      <c r="F75" s="27">
        <v>0</v>
      </c>
      <c r="G75" s="27">
        <v>0</v>
      </c>
      <c r="H75" s="205">
        <f>SUM(I75:N75)</f>
        <v>0</v>
      </c>
      <c r="I75" s="194">
        <v>0</v>
      </c>
      <c r="J75" s="194">
        <v>0</v>
      </c>
      <c r="K75" s="194">
        <v>0</v>
      </c>
      <c r="L75" s="194">
        <v>0</v>
      </c>
      <c r="M75" s="194">
        <v>0</v>
      </c>
      <c r="N75" s="194">
        <v>0</v>
      </c>
    </row>
    <row r="76" spans="1:14" ht="12.75" customHeight="1">
      <c r="A76" s="465" t="s">
        <v>46</v>
      </c>
      <c r="B76" s="465" t="s">
        <v>93</v>
      </c>
      <c r="C76" s="244" t="s">
        <v>215</v>
      </c>
      <c r="D76" s="48" t="e">
        <f>#REF!+#REF!+D77+D79+#REF!</f>
        <v>#REF!</v>
      </c>
      <c r="E76" s="48" t="e">
        <f>#REF!+#REF!+E77+E79+#REF!</f>
        <v>#REF!</v>
      </c>
      <c r="F76" s="48" t="e">
        <f>#REF!+#REF!+F77+F79+#REF!</f>
        <v>#REF!</v>
      </c>
      <c r="G76" s="48" t="e">
        <f>#REF!+#REF!+G77+G79+#REF!</f>
        <v>#REF!</v>
      </c>
      <c r="H76" s="205">
        <f t="shared" si="28"/>
        <v>0</v>
      </c>
      <c r="I76" s="205">
        <f t="shared" ref="I76:N76" si="37">I77+I79</f>
        <v>0</v>
      </c>
      <c r="J76" s="205">
        <f t="shared" si="37"/>
        <v>0</v>
      </c>
      <c r="K76" s="205">
        <f t="shared" si="37"/>
        <v>0</v>
      </c>
      <c r="L76" s="205">
        <f t="shared" si="37"/>
        <v>0</v>
      </c>
      <c r="M76" s="205">
        <f t="shared" si="37"/>
        <v>0</v>
      </c>
      <c r="N76" s="205">
        <f t="shared" si="37"/>
        <v>0</v>
      </c>
    </row>
    <row r="77" spans="1:14" ht="36">
      <c r="A77" s="466"/>
      <c r="B77" s="466"/>
      <c r="C77" s="244" t="s">
        <v>216</v>
      </c>
      <c r="D77" s="27" t="str">
        <f>'[1]таблица 4 '!H72</f>
        <v xml:space="preserve">  -</v>
      </c>
      <c r="E77" s="27" t="str">
        <f>'[1]таблица 4 '!I72</f>
        <v xml:space="preserve">  -</v>
      </c>
      <c r="F77" s="27" t="str">
        <f>'[1]таблица 4 '!J72</f>
        <v xml:space="preserve"> -</v>
      </c>
      <c r="G77" s="27" t="str">
        <f>'[1]таблица 4 '!K72</f>
        <v xml:space="preserve">  -</v>
      </c>
      <c r="H77" s="205">
        <f>SUM(I77:N77)</f>
        <v>0</v>
      </c>
      <c r="I77" s="205">
        <f t="shared" ref="I77:N77" si="38">SUM(I78)</f>
        <v>0</v>
      </c>
      <c r="J77" s="205">
        <f t="shared" si="38"/>
        <v>0</v>
      </c>
      <c r="K77" s="205">
        <f t="shared" si="38"/>
        <v>0</v>
      </c>
      <c r="L77" s="205">
        <f t="shared" si="38"/>
        <v>0</v>
      </c>
      <c r="M77" s="205">
        <f t="shared" si="38"/>
        <v>0</v>
      </c>
      <c r="N77" s="205">
        <f t="shared" si="38"/>
        <v>0</v>
      </c>
    </row>
    <row r="78" spans="1:14">
      <c r="A78" s="466"/>
      <c r="B78" s="466"/>
      <c r="C78" s="244" t="s">
        <v>217</v>
      </c>
      <c r="D78" s="27"/>
      <c r="E78" s="27"/>
      <c r="F78" s="27"/>
      <c r="G78" s="27"/>
      <c r="H78" s="205">
        <f>SUM(I78:N78)</f>
        <v>0</v>
      </c>
      <c r="I78" s="205">
        <f>'таблица 3'!E111</f>
        <v>0</v>
      </c>
      <c r="J78" s="205">
        <f>'таблица 3'!F111</f>
        <v>0</v>
      </c>
      <c r="K78" s="205">
        <f>'таблица 3'!G111</f>
        <v>0</v>
      </c>
      <c r="L78" s="205">
        <f>'таблица 3'!H111</f>
        <v>0</v>
      </c>
      <c r="M78" s="205">
        <f>'таблица 3'!I111</f>
        <v>0</v>
      </c>
      <c r="N78" s="205">
        <f>'таблица 3'!J111</f>
        <v>0</v>
      </c>
    </row>
    <row r="79" spans="1:14" ht="24">
      <c r="A79" s="466"/>
      <c r="B79" s="466"/>
      <c r="C79" s="244" t="s">
        <v>408</v>
      </c>
      <c r="D79" s="27">
        <v>0</v>
      </c>
      <c r="E79" s="27">
        <v>0</v>
      </c>
      <c r="F79" s="27">
        <v>0</v>
      </c>
      <c r="G79" s="27">
        <v>0</v>
      </c>
      <c r="H79" s="205">
        <f>SUM(I79:N79)</f>
        <v>0</v>
      </c>
      <c r="I79" s="194">
        <v>0</v>
      </c>
      <c r="J79" s="194">
        <v>0</v>
      </c>
      <c r="K79" s="194">
        <v>0</v>
      </c>
      <c r="L79" s="194">
        <v>0</v>
      </c>
      <c r="M79" s="194">
        <v>0</v>
      </c>
      <c r="N79" s="194">
        <v>0</v>
      </c>
    </row>
    <row r="80" spans="1:14" ht="12.75" customHeight="1">
      <c r="A80" s="465" t="s">
        <v>47</v>
      </c>
      <c r="B80" s="465" t="s">
        <v>73</v>
      </c>
      <c r="C80" s="244" t="s">
        <v>215</v>
      </c>
      <c r="D80" s="28"/>
      <c r="E80" s="28"/>
      <c r="F80" s="28"/>
      <c r="G80" s="28"/>
      <c r="H80" s="205">
        <f t="shared" si="28"/>
        <v>106.1</v>
      </c>
      <c r="I80" s="194">
        <f t="shared" ref="I80:N80" si="39">I81+I83</f>
        <v>0</v>
      </c>
      <c r="J80" s="194">
        <f t="shared" si="39"/>
        <v>48</v>
      </c>
      <c r="K80" s="194">
        <f t="shared" si="39"/>
        <v>58.1</v>
      </c>
      <c r="L80" s="194">
        <f t="shared" si="39"/>
        <v>0</v>
      </c>
      <c r="M80" s="194">
        <f t="shared" si="39"/>
        <v>0</v>
      </c>
      <c r="N80" s="194">
        <f t="shared" si="39"/>
        <v>0</v>
      </c>
    </row>
    <row r="81" spans="1:14" ht="36">
      <c r="A81" s="466"/>
      <c r="B81" s="466"/>
      <c r="C81" s="244" t="s">
        <v>216</v>
      </c>
      <c r="D81" s="246"/>
      <c r="E81" s="247"/>
      <c r="F81" s="247"/>
      <c r="G81" s="247"/>
      <c r="H81" s="205">
        <f t="shared" ref="H81:H87" si="40">SUM(I81:N81)</f>
        <v>106.1</v>
      </c>
      <c r="I81" s="205">
        <f t="shared" ref="I81:N81" si="41">SUM(I82)</f>
        <v>0</v>
      </c>
      <c r="J81" s="205">
        <f t="shared" si="41"/>
        <v>48</v>
      </c>
      <c r="K81" s="205">
        <f t="shared" si="41"/>
        <v>58.1</v>
      </c>
      <c r="L81" s="205">
        <f t="shared" si="41"/>
        <v>0</v>
      </c>
      <c r="M81" s="205">
        <f t="shared" si="41"/>
        <v>0</v>
      </c>
      <c r="N81" s="205">
        <f t="shared" si="41"/>
        <v>0</v>
      </c>
    </row>
    <row r="82" spans="1:14">
      <c r="A82" s="466"/>
      <c r="B82" s="466"/>
      <c r="C82" s="244" t="s">
        <v>217</v>
      </c>
      <c r="D82" s="246"/>
      <c r="E82" s="247"/>
      <c r="F82" s="247"/>
      <c r="G82" s="247"/>
      <c r="H82" s="205">
        <f t="shared" si="40"/>
        <v>106.1</v>
      </c>
      <c r="I82" s="205">
        <f>'таблица 3'!E113</f>
        <v>0</v>
      </c>
      <c r="J82" s="205">
        <f>'таблица 3'!F113</f>
        <v>48</v>
      </c>
      <c r="K82" s="205">
        <f>'таблица 3'!G113</f>
        <v>58.1</v>
      </c>
      <c r="L82" s="205">
        <f>'таблица 3'!H113</f>
        <v>0</v>
      </c>
      <c r="M82" s="205">
        <f>'таблица 3'!I113</f>
        <v>0</v>
      </c>
      <c r="N82" s="205">
        <f>'таблица 3'!J113</f>
        <v>0</v>
      </c>
    </row>
    <row r="83" spans="1:14" ht="24">
      <c r="A83" s="466"/>
      <c r="B83" s="466"/>
      <c r="C83" s="244" t="s">
        <v>408</v>
      </c>
      <c r="D83" s="246"/>
      <c r="E83" s="247"/>
      <c r="F83" s="247"/>
      <c r="G83" s="247"/>
      <c r="H83" s="205">
        <f t="shared" si="40"/>
        <v>0</v>
      </c>
      <c r="I83" s="194">
        <v>0</v>
      </c>
      <c r="J83" s="194">
        <v>0</v>
      </c>
      <c r="K83" s="194">
        <v>0</v>
      </c>
      <c r="L83" s="194">
        <v>0</v>
      </c>
      <c r="M83" s="194">
        <v>0</v>
      </c>
      <c r="N83" s="194">
        <v>0</v>
      </c>
    </row>
    <row r="84" spans="1:14">
      <c r="A84" s="465" t="s">
        <v>308</v>
      </c>
      <c r="B84" s="465" t="s">
        <v>311</v>
      </c>
      <c r="C84" s="244" t="s">
        <v>215</v>
      </c>
      <c r="D84" s="28"/>
      <c r="E84" s="28"/>
      <c r="F84" s="28"/>
      <c r="G84" s="28"/>
      <c r="H84" s="205">
        <f t="shared" si="40"/>
        <v>17.2</v>
      </c>
      <c r="I84" s="194">
        <f t="shared" ref="I84:N84" si="42">I85+I87</f>
        <v>0</v>
      </c>
      <c r="J84" s="194">
        <f t="shared" si="42"/>
        <v>0</v>
      </c>
      <c r="K84" s="194">
        <f t="shared" si="42"/>
        <v>17.2</v>
      </c>
      <c r="L84" s="194">
        <f t="shared" si="42"/>
        <v>0</v>
      </c>
      <c r="M84" s="194">
        <f t="shared" si="42"/>
        <v>0</v>
      </c>
      <c r="N84" s="194">
        <f t="shared" si="42"/>
        <v>0</v>
      </c>
    </row>
    <row r="85" spans="1:14" ht="36">
      <c r="A85" s="466"/>
      <c r="B85" s="466"/>
      <c r="C85" s="244" t="s">
        <v>216</v>
      </c>
      <c r="D85" s="246"/>
      <c r="E85" s="247"/>
      <c r="F85" s="247"/>
      <c r="G85" s="247"/>
      <c r="H85" s="205">
        <f t="shared" si="40"/>
        <v>17.2</v>
      </c>
      <c r="I85" s="205">
        <f t="shared" ref="I85:N85" si="43">SUM(I86)</f>
        <v>0</v>
      </c>
      <c r="J85" s="205">
        <f t="shared" si="43"/>
        <v>0</v>
      </c>
      <c r="K85" s="205">
        <f t="shared" si="43"/>
        <v>17.2</v>
      </c>
      <c r="L85" s="205">
        <f t="shared" si="43"/>
        <v>0</v>
      </c>
      <c r="M85" s="205">
        <f t="shared" si="43"/>
        <v>0</v>
      </c>
      <c r="N85" s="205">
        <f t="shared" si="43"/>
        <v>0</v>
      </c>
    </row>
    <row r="86" spans="1:14">
      <c r="A86" s="466"/>
      <c r="B86" s="466"/>
      <c r="C86" s="244" t="s">
        <v>217</v>
      </c>
      <c r="D86" s="246"/>
      <c r="E86" s="247"/>
      <c r="F86" s="247"/>
      <c r="G86" s="247"/>
      <c r="H86" s="205">
        <f t="shared" si="40"/>
        <v>17.2</v>
      </c>
      <c r="I86" s="205">
        <f>'таблица 3'!E120</f>
        <v>0</v>
      </c>
      <c r="J86" s="205">
        <f>'таблица 3'!F120</f>
        <v>0</v>
      </c>
      <c r="K86" s="205">
        <f>'таблица 3'!G120</f>
        <v>17.2</v>
      </c>
      <c r="L86" s="205">
        <f>'таблица 3'!H120</f>
        <v>0</v>
      </c>
      <c r="M86" s="205">
        <f>'таблица 3'!I120</f>
        <v>0</v>
      </c>
      <c r="N86" s="205">
        <f>'таблица 3'!J120</f>
        <v>0</v>
      </c>
    </row>
    <row r="87" spans="1:14" ht="24">
      <c r="A87" s="466"/>
      <c r="B87" s="466"/>
      <c r="C87" s="244" t="s">
        <v>408</v>
      </c>
      <c r="D87" s="246"/>
      <c r="E87" s="247"/>
      <c r="F87" s="247"/>
      <c r="G87" s="247"/>
      <c r="H87" s="205">
        <f t="shared" si="40"/>
        <v>0</v>
      </c>
      <c r="I87" s="194">
        <v>0</v>
      </c>
      <c r="J87" s="194">
        <v>0</v>
      </c>
      <c r="K87" s="194">
        <v>0</v>
      </c>
      <c r="L87" s="194">
        <v>0</v>
      </c>
      <c r="M87" s="194">
        <v>0</v>
      </c>
      <c r="N87" s="194">
        <v>0</v>
      </c>
    </row>
    <row r="88" spans="1:14">
      <c r="A88" s="465" t="s">
        <v>309</v>
      </c>
      <c r="B88" s="465" t="s">
        <v>378</v>
      </c>
      <c r="C88" s="244" t="s">
        <v>215</v>
      </c>
      <c r="D88" s="28"/>
      <c r="E88" s="28"/>
      <c r="F88" s="28"/>
      <c r="G88" s="28"/>
      <c r="H88" s="205">
        <f t="shared" ref="H88" si="44">SUM(I88:N88)</f>
        <v>0</v>
      </c>
      <c r="I88" s="194">
        <f t="shared" ref="I88:N88" si="45">I89+I91</f>
        <v>0</v>
      </c>
      <c r="J88" s="194">
        <f t="shared" si="45"/>
        <v>0</v>
      </c>
      <c r="K88" s="194">
        <f t="shared" si="45"/>
        <v>0</v>
      </c>
      <c r="L88" s="194">
        <f t="shared" si="45"/>
        <v>0</v>
      </c>
      <c r="M88" s="194">
        <f t="shared" si="45"/>
        <v>0</v>
      </c>
      <c r="N88" s="194">
        <f t="shared" si="45"/>
        <v>0</v>
      </c>
    </row>
    <row r="89" spans="1:14" ht="36">
      <c r="A89" s="466"/>
      <c r="B89" s="466"/>
      <c r="C89" s="244" t="s">
        <v>216</v>
      </c>
      <c r="D89" s="246"/>
      <c r="E89" s="247"/>
      <c r="F89" s="247"/>
      <c r="G89" s="247"/>
      <c r="H89" s="205">
        <f>SUM(I89:N89)</f>
        <v>0</v>
      </c>
      <c r="I89" s="205">
        <f t="shared" ref="I89:N89" si="46">SUM(I90)</f>
        <v>0</v>
      </c>
      <c r="J89" s="205">
        <f t="shared" si="46"/>
        <v>0</v>
      </c>
      <c r="K89" s="205">
        <f t="shared" si="46"/>
        <v>0</v>
      </c>
      <c r="L89" s="205">
        <f t="shared" si="46"/>
        <v>0</v>
      </c>
      <c r="M89" s="205">
        <f t="shared" si="46"/>
        <v>0</v>
      </c>
      <c r="N89" s="205">
        <f t="shared" si="46"/>
        <v>0</v>
      </c>
    </row>
    <row r="90" spans="1:14">
      <c r="A90" s="466"/>
      <c r="B90" s="466"/>
      <c r="C90" s="244" t="s">
        <v>217</v>
      </c>
      <c r="D90" s="246"/>
      <c r="E90" s="247"/>
      <c r="F90" s="247"/>
      <c r="G90" s="247"/>
      <c r="H90" s="205">
        <f>SUM(I90:N90)</f>
        <v>0</v>
      </c>
      <c r="I90" s="205">
        <f>'таблица 3'!E127</f>
        <v>0</v>
      </c>
      <c r="J90" s="205">
        <f>'таблица 3'!F127</f>
        <v>0</v>
      </c>
      <c r="K90" s="205">
        <f>'таблица 3'!G127</f>
        <v>0</v>
      </c>
      <c r="L90" s="205">
        <f>'таблица 3'!H127</f>
        <v>0</v>
      </c>
      <c r="M90" s="205">
        <f>'таблица 3'!I127</f>
        <v>0</v>
      </c>
      <c r="N90" s="205">
        <f>'таблица 3'!J127</f>
        <v>0</v>
      </c>
    </row>
    <row r="91" spans="1:14" ht="24">
      <c r="A91" s="467"/>
      <c r="B91" s="467"/>
      <c r="C91" s="244" t="s">
        <v>408</v>
      </c>
      <c r="D91" s="246"/>
      <c r="E91" s="247"/>
      <c r="F91" s="247"/>
      <c r="G91" s="247"/>
      <c r="H91" s="205">
        <f>SUM(I91:N91)</f>
        <v>0</v>
      </c>
      <c r="I91" s="194">
        <v>0</v>
      </c>
      <c r="J91" s="194">
        <v>0</v>
      </c>
      <c r="K91" s="194">
        <v>0</v>
      </c>
      <c r="L91" s="194">
        <v>0</v>
      </c>
      <c r="M91" s="194">
        <v>0</v>
      </c>
      <c r="N91" s="194">
        <v>0</v>
      </c>
    </row>
    <row r="92" spans="1:14">
      <c r="A92" s="25"/>
      <c r="B92" s="25"/>
      <c r="C92" s="248"/>
      <c r="D92" s="249"/>
      <c r="E92" s="25"/>
      <c r="F92" s="25"/>
      <c r="G92" s="25"/>
      <c r="H92" s="110"/>
      <c r="I92" s="110"/>
      <c r="J92" s="250"/>
      <c r="L92" s="110"/>
      <c r="M92" s="110"/>
      <c r="N92" s="110"/>
    </row>
    <row r="93" spans="1:14">
      <c r="A93" s="25"/>
      <c r="B93" s="25"/>
      <c r="C93" s="248"/>
      <c r="D93" s="249"/>
      <c r="E93" s="25"/>
      <c r="F93" s="25"/>
      <c r="G93" s="25"/>
      <c r="H93" s="110"/>
      <c r="I93" s="110"/>
      <c r="J93" s="250"/>
      <c r="L93" s="110"/>
      <c r="M93" s="110"/>
      <c r="N93" s="110"/>
    </row>
    <row r="94" spans="1:14">
      <c r="A94" s="25"/>
      <c r="B94" s="25"/>
      <c r="C94" s="248"/>
      <c r="D94" s="249"/>
      <c r="E94" s="25"/>
      <c r="F94" s="25"/>
      <c r="G94" s="25"/>
      <c r="H94" s="110"/>
      <c r="I94" s="110"/>
      <c r="J94" s="250"/>
      <c r="L94" s="110"/>
      <c r="M94" s="110"/>
      <c r="N94" s="110"/>
    </row>
    <row r="95" spans="1:14">
      <c r="A95" s="25"/>
      <c r="B95" s="25"/>
      <c r="C95" s="248"/>
      <c r="D95" s="249"/>
      <c r="E95" s="25"/>
      <c r="F95" s="25"/>
      <c r="G95" s="25"/>
      <c r="H95" s="110"/>
      <c r="I95" s="110"/>
      <c r="J95" s="250"/>
      <c r="L95" s="110"/>
      <c r="M95" s="110"/>
      <c r="N95" s="110"/>
    </row>
    <row r="96" spans="1:14">
      <c r="A96" s="25"/>
      <c r="B96" s="25"/>
      <c r="C96" s="248"/>
      <c r="D96" s="249"/>
      <c r="E96" s="25"/>
      <c r="F96" s="25"/>
      <c r="G96" s="25"/>
      <c r="H96" s="110"/>
      <c r="I96" s="110"/>
      <c r="J96" s="250"/>
      <c r="L96" s="110"/>
      <c r="M96" s="110"/>
      <c r="N96" s="110"/>
    </row>
    <row r="97" spans="1:14">
      <c r="A97" s="25"/>
      <c r="B97" s="25"/>
      <c r="C97" s="248"/>
      <c r="D97" s="249"/>
      <c r="E97" s="25"/>
      <c r="F97" s="25"/>
      <c r="G97" s="25"/>
      <c r="H97" s="110"/>
      <c r="I97" s="110"/>
      <c r="J97" s="250"/>
      <c r="L97" s="110"/>
      <c r="M97" s="110"/>
      <c r="N97" s="110"/>
    </row>
    <row r="98" spans="1:14">
      <c r="A98" s="25"/>
      <c r="B98" s="25"/>
      <c r="C98" s="248"/>
      <c r="D98" s="249"/>
      <c r="E98" s="25"/>
      <c r="F98" s="25"/>
      <c r="G98" s="25"/>
      <c r="H98" s="110"/>
      <c r="I98" s="110"/>
      <c r="J98" s="250"/>
      <c r="L98" s="110"/>
      <c r="M98" s="110"/>
      <c r="N98" s="110"/>
    </row>
    <row r="99" spans="1:14">
      <c r="A99" s="25"/>
      <c r="B99" s="25"/>
      <c r="C99" s="248"/>
      <c r="D99" s="249"/>
      <c r="E99" s="25"/>
      <c r="F99" s="25"/>
      <c r="G99" s="25"/>
      <c r="H99" s="110"/>
      <c r="I99" s="110"/>
      <c r="J99" s="250"/>
      <c r="L99" s="110"/>
      <c r="M99" s="110"/>
      <c r="N99" s="110"/>
    </row>
    <row r="100" spans="1:14">
      <c r="A100" s="25"/>
      <c r="B100" s="25"/>
      <c r="C100" s="248"/>
      <c r="D100" s="249"/>
      <c r="E100" s="25"/>
      <c r="F100" s="25"/>
      <c r="G100" s="25"/>
      <c r="H100" s="110"/>
      <c r="I100" s="110"/>
      <c r="J100" s="250"/>
      <c r="L100" s="110"/>
      <c r="M100" s="110"/>
      <c r="N100" s="110"/>
    </row>
    <row r="101" spans="1:14">
      <c r="A101" s="25"/>
      <c r="B101" s="25"/>
      <c r="C101" s="248"/>
      <c r="D101" s="249"/>
      <c r="E101" s="25"/>
      <c r="F101" s="25"/>
      <c r="G101" s="25"/>
      <c r="H101" s="110"/>
      <c r="I101" s="110"/>
      <c r="J101" s="250"/>
      <c r="L101" s="110"/>
      <c r="M101" s="110"/>
      <c r="N101" s="110"/>
    </row>
    <row r="102" spans="1:14">
      <c r="A102" s="25"/>
      <c r="B102" s="25"/>
      <c r="C102" s="248"/>
      <c r="D102" s="249"/>
      <c r="E102" s="25"/>
      <c r="F102" s="25"/>
      <c r="G102" s="25"/>
      <c r="H102" s="110"/>
      <c r="I102" s="110"/>
      <c r="J102" s="250"/>
      <c r="L102" s="110"/>
      <c r="M102" s="110"/>
      <c r="N102" s="110"/>
    </row>
    <row r="103" spans="1:14">
      <c r="A103" s="25"/>
      <c r="B103" s="25"/>
      <c r="C103" s="248"/>
      <c r="D103" s="249"/>
      <c r="E103" s="25"/>
      <c r="F103" s="25"/>
      <c r="G103" s="25"/>
      <c r="H103" s="110"/>
      <c r="I103" s="110"/>
      <c r="J103" s="250"/>
      <c r="L103" s="110"/>
      <c r="M103" s="110"/>
      <c r="N103" s="110"/>
    </row>
    <row r="104" spans="1:14">
      <c r="A104" s="25"/>
      <c r="B104" s="25"/>
      <c r="C104" s="248"/>
      <c r="D104" s="249"/>
      <c r="E104" s="25"/>
      <c r="F104" s="25"/>
      <c r="G104" s="25"/>
      <c r="H104" s="110"/>
      <c r="I104" s="110"/>
      <c r="J104" s="250"/>
      <c r="L104" s="110"/>
      <c r="M104" s="110"/>
      <c r="N104" s="110"/>
    </row>
    <row r="105" spans="1:14">
      <c r="A105" s="25"/>
      <c r="B105" s="25"/>
      <c r="C105" s="248"/>
      <c r="D105" s="249"/>
      <c r="E105" s="25"/>
      <c r="F105" s="25"/>
      <c r="G105" s="25"/>
      <c r="H105" s="110"/>
      <c r="I105" s="110"/>
      <c r="J105" s="250"/>
      <c r="L105" s="110"/>
      <c r="M105" s="110"/>
      <c r="N105" s="110"/>
    </row>
    <row r="106" spans="1:14">
      <c r="A106" s="25"/>
      <c r="B106" s="25"/>
      <c r="C106" s="248"/>
      <c r="D106" s="249"/>
      <c r="E106" s="25"/>
      <c r="F106" s="25"/>
      <c r="G106" s="25"/>
      <c r="H106" s="110"/>
      <c r="I106" s="110"/>
      <c r="J106" s="250"/>
      <c r="L106" s="110"/>
      <c r="M106" s="110"/>
      <c r="N106" s="110"/>
    </row>
    <row r="107" spans="1:14">
      <c r="A107" s="25"/>
      <c r="B107" s="25"/>
      <c r="C107" s="248"/>
      <c r="D107" s="249"/>
      <c r="E107" s="25"/>
      <c r="F107" s="25"/>
      <c r="G107" s="25"/>
      <c r="H107" s="110"/>
      <c r="I107" s="110"/>
      <c r="J107" s="250"/>
      <c r="L107" s="110"/>
      <c r="M107" s="110"/>
      <c r="N107" s="110"/>
    </row>
    <row r="108" spans="1:14">
      <c r="A108" s="25"/>
      <c r="B108" s="25"/>
      <c r="C108" s="248"/>
      <c r="D108" s="249"/>
      <c r="E108" s="25"/>
      <c r="F108" s="25"/>
      <c r="G108" s="25"/>
      <c r="H108" s="110"/>
      <c r="I108" s="110"/>
      <c r="J108" s="250"/>
      <c r="L108" s="110"/>
      <c r="M108" s="110"/>
      <c r="N108" s="110"/>
    </row>
    <row r="109" spans="1:14">
      <c r="A109" s="25"/>
      <c r="B109" s="25"/>
      <c r="C109" s="248"/>
      <c r="D109" s="249"/>
      <c r="E109" s="25"/>
      <c r="F109" s="25"/>
      <c r="G109" s="25"/>
      <c r="H109" s="110"/>
      <c r="I109" s="110"/>
      <c r="J109" s="250"/>
      <c r="L109" s="110"/>
      <c r="M109" s="110"/>
      <c r="N109" s="110"/>
    </row>
    <row r="110" spans="1:14">
      <c r="A110" s="25"/>
      <c r="B110" s="25"/>
      <c r="C110" s="248"/>
      <c r="D110" s="249"/>
      <c r="E110" s="25"/>
      <c r="F110" s="25"/>
      <c r="G110" s="25"/>
      <c r="H110" s="110"/>
      <c r="I110" s="110"/>
      <c r="J110" s="250"/>
      <c r="L110" s="110"/>
      <c r="M110" s="110"/>
      <c r="N110" s="110"/>
    </row>
    <row r="111" spans="1:14">
      <c r="A111" s="25"/>
      <c r="B111" s="25"/>
      <c r="C111" s="248"/>
      <c r="D111" s="249"/>
      <c r="E111" s="25"/>
      <c r="F111" s="25"/>
      <c r="G111" s="25"/>
      <c r="H111" s="110"/>
      <c r="I111" s="110"/>
      <c r="J111" s="250"/>
      <c r="L111" s="110"/>
      <c r="M111" s="110"/>
      <c r="N111" s="110"/>
    </row>
    <row r="112" spans="1:14">
      <c r="A112" s="25"/>
      <c r="B112" s="25"/>
      <c r="C112" s="248"/>
      <c r="D112" s="249"/>
      <c r="E112" s="25"/>
      <c r="F112" s="25"/>
      <c r="G112" s="25"/>
      <c r="H112" s="110"/>
      <c r="I112" s="110"/>
      <c r="J112" s="250"/>
      <c r="L112" s="110"/>
      <c r="M112" s="110"/>
      <c r="N112" s="110"/>
    </row>
    <row r="113" spans="1:14">
      <c r="A113" s="25"/>
      <c r="B113" s="25"/>
      <c r="C113" s="248"/>
      <c r="D113" s="249"/>
      <c r="E113" s="25"/>
      <c r="F113" s="25"/>
      <c r="G113" s="25"/>
      <c r="H113" s="110"/>
      <c r="I113" s="110"/>
      <c r="J113" s="250"/>
      <c r="L113" s="110"/>
      <c r="M113" s="110"/>
      <c r="N113" s="110"/>
    </row>
    <row r="114" spans="1:14">
      <c r="A114" s="25"/>
      <c r="B114" s="25"/>
      <c r="C114" s="248"/>
      <c r="D114" s="249"/>
      <c r="E114" s="25"/>
      <c r="F114" s="25"/>
      <c r="G114" s="25"/>
      <c r="H114" s="110"/>
      <c r="I114" s="110"/>
      <c r="J114" s="250"/>
      <c r="L114" s="110"/>
      <c r="M114" s="110"/>
      <c r="N114" s="110"/>
    </row>
    <row r="115" spans="1:14">
      <c r="A115" s="25"/>
      <c r="B115" s="25"/>
      <c r="C115" s="248"/>
      <c r="D115" s="249"/>
      <c r="E115" s="25"/>
      <c r="F115" s="25"/>
      <c r="G115" s="25"/>
      <c r="H115" s="110"/>
      <c r="I115" s="110"/>
      <c r="J115" s="250"/>
      <c r="L115" s="110"/>
      <c r="M115" s="110"/>
      <c r="N115" s="110"/>
    </row>
    <row r="116" spans="1:14">
      <c r="A116" s="25"/>
      <c r="B116" s="25"/>
      <c r="C116" s="248"/>
      <c r="D116" s="249"/>
      <c r="E116" s="25"/>
      <c r="F116" s="25"/>
      <c r="G116" s="25"/>
      <c r="H116" s="110"/>
      <c r="I116" s="110"/>
      <c r="J116" s="250"/>
      <c r="L116" s="110"/>
      <c r="M116" s="110"/>
      <c r="N116" s="110"/>
    </row>
    <row r="117" spans="1:14">
      <c r="A117" s="25"/>
      <c r="B117" s="25"/>
      <c r="C117" s="248"/>
      <c r="D117" s="249"/>
      <c r="E117" s="25"/>
      <c r="F117" s="25"/>
      <c r="G117" s="25"/>
      <c r="H117" s="110"/>
      <c r="I117" s="110"/>
      <c r="J117" s="250"/>
      <c r="L117" s="110"/>
      <c r="M117" s="110"/>
      <c r="N117" s="110"/>
    </row>
    <row r="118" spans="1:14">
      <c r="A118" s="25"/>
      <c r="B118" s="25"/>
      <c r="C118" s="248"/>
      <c r="D118" s="249"/>
      <c r="E118" s="25"/>
      <c r="F118" s="25"/>
      <c r="G118" s="25"/>
      <c r="H118" s="110"/>
      <c r="I118" s="110"/>
      <c r="J118" s="250"/>
      <c r="L118" s="110"/>
      <c r="M118" s="110"/>
      <c r="N118" s="110"/>
    </row>
    <row r="119" spans="1:14">
      <c r="A119" s="25"/>
      <c r="B119" s="25"/>
      <c r="C119" s="248"/>
      <c r="D119" s="249"/>
      <c r="E119" s="25"/>
      <c r="F119" s="25"/>
      <c r="G119" s="25"/>
      <c r="H119" s="110"/>
      <c r="I119" s="110"/>
      <c r="J119" s="250"/>
      <c r="L119" s="110"/>
      <c r="M119" s="110"/>
      <c r="N119" s="110"/>
    </row>
    <row r="120" spans="1:14">
      <c r="A120" s="25"/>
      <c r="B120" s="25"/>
      <c r="C120" s="248"/>
      <c r="D120" s="249"/>
      <c r="E120" s="25"/>
      <c r="F120" s="25"/>
      <c r="G120" s="25"/>
      <c r="H120" s="110"/>
      <c r="I120" s="110"/>
      <c r="J120" s="250"/>
      <c r="L120" s="110"/>
      <c r="M120" s="110"/>
      <c r="N120" s="110"/>
    </row>
    <row r="121" spans="1:14">
      <c r="A121" s="25"/>
      <c r="B121" s="25"/>
      <c r="C121" s="248"/>
      <c r="D121" s="249"/>
      <c r="E121" s="25"/>
      <c r="F121" s="25"/>
      <c r="G121" s="25"/>
      <c r="H121" s="110"/>
      <c r="I121" s="110"/>
      <c r="J121" s="250"/>
      <c r="L121" s="110"/>
      <c r="M121" s="110"/>
      <c r="N121" s="110"/>
    </row>
    <row r="122" spans="1:14">
      <c r="A122" s="25"/>
      <c r="B122" s="25"/>
      <c r="C122" s="248"/>
      <c r="D122" s="249"/>
      <c r="E122" s="25"/>
      <c r="F122" s="25"/>
      <c r="G122" s="25"/>
      <c r="H122" s="110"/>
      <c r="I122" s="110"/>
      <c r="J122" s="250"/>
      <c r="L122" s="110"/>
      <c r="M122" s="110"/>
      <c r="N122" s="110"/>
    </row>
    <row r="123" spans="1:14">
      <c r="A123" s="25"/>
      <c r="B123" s="25"/>
      <c r="C123" s="248"/>
      <c r="D123" s="249"/>
      <c r="E123" s="25"/>
      <c r="F123" s="25"/>
      <c r="G123" s="25"/>
      <c r="H123" s="110"/>
      <c r="I123" s="110"/>
      <c r="J123" s="250"/>
      <c r="L123" s="110"/>
      <c r="M123" s="110"/>
      <c r="N123" s="110"/>
    </row>
    <row r="124" spans="1:14">
      <c r="A124" s="25"/>
      <c r="B124" s="25"/>
      <c r="C124" s="248"/>
      <c r="D124" s="249"/>
      <c r="E124" s="25"/>
      <c r="F124" s="25"/>
      <c r="G124" s="25"/>
      <c r="H124" s="110"/>
      <c r="I124" s="110"/>
      <c r="J124" s="250"/>
      <c r="L124" s="110"/>
      <c r="M124" s="110"/>
      <c r="N124" s="110"/>
    </row>
    <row r="125" spans="1:14">
      <c r="A125" s="25"/>
      <c r="B125" s="25"/>
      <c r="C125" s="248"/>
      <c r="D125" s="249"/>
      <c r="E125" s="25"/>
      <c r="F125" s="25"/>
      <c r="G125" s="25"/>
      <c r="H125" s="110"/>
      <c r="I125" s="110"/>
      <c r="J125" s="250"/>
      <c r="L125" s="110"/>
      <c r="M125" s="110"/>
      <c r="N125" s="110"/>
    </row>
    <row r="126" spans="1:14">
      <c r="A126" s="25"/>
      <c r="B126" s="25"/>
      <c r="C126" s="248"/>
      <c r="D126" s="249"/>
      <c r="E126" s="25"/>
      <c r="F126" s="25"/>
      <c r="G126" s="25"/>
      <c r="H126" s="110"/>
      <c r="I126" s="110"/>
      <c r="J126" s="250"/>
      <c r="L126" s="110"/>
      <c r="M126" s="110"/>
      <c r="N126" s="110"/>
    </row>
    <row r="127" spans="1:14">
      <c r="A127" s="25"/>
      <c r="B127" s="25"/>
      <c r="C127" s="248"/>
      <c r="D127" s="249"/>
      <c r="E127" s="25"/>
      <c r="F127" s="25"/>
      <c r="G127" s="25"/>
      <c r="H127" s="110"/>
      <c r="I127" s="110"/>
      <c r="J127" s="250"/>
      <c r="L127" s="110"/>
      <c r="M127" s="110"/>
      <c r="N127" s="110"/>
    </row>
    <row r="128" spans="1:14">
      <c r="A128" s="25"/>
      <c r="B128" s="25"/>
      <c r="C128" s="248"/>
      <c r="D128" s="249"/>
      <c r="E128" s="25"/>
      <c r="F128" s="25"/>
      <c r="G128" s="25"/>
      <c r="H128" s="110"/>
      <c r="I128" s="110"/>
      <c r="J128" s="250"/>
      <c r="L128" s="110"/>
      <c r="M128" s="110"/>
      <c r="N128" s="110"/>
    </row>
    <row r="129" spans="1:14">
      <c r="A129" s="25"/>
      <c r="B129" s="25"/>
      <c r="C129" s="248"/>
      <c r="D129" s="249"/>
      <c r="E129" s="25"/>
      <c r="F129" s="25"/>
      <c r="G129" s="25"/>
      <c r="H129" s="110"/>
      <c r="I129" s="110"/>
      <c r="J129" s="250"/>
      <c r="L129" s="110"/>
      <c r="M129" s="110"/>
      <c r="N129" s="110"/>
    </row>
    <row r="130" spans="1:14">
      <c r="A130" s="25"/>
      <c r="B130" s="25"/>
      <c r="C130" s="248"/>
      <c r="D130" s="249"/>
      <c r="E130" s="25"/>
      <c r="F130" s="25"/>
      <c r="G130" s="25"/>
      <c r="H130" s="110"/>
      <c r="I130" s="110"/>
      <c r="J130" s="250"/>
      <c r="L130" s="110"/>
      <c r="M130" s="110"/>
      <c r="N130" s="110"/>
    </row>
    <row r="131" spans="1:14">
      <c r="A131" s="25"/>
      <c r="B131" s="25"/>
      <c r="C131" s="248"/>
      <c r="D131" s="249"/>
      <c r="E131" s="25"/>
      <c r="F131" s="25"/>
      <c r="G131" s="25"/>
      <c r="H131" s="110"/>
      <c r="I131" s="110"/>
      <c r="J131" s="250"/>
      <c r="L131" s="110"/>
      <c r="M131" s="110"/>
      <c r="N131" s="110"/>
    </row>
    <row r="132" spans="1:14">
      <c r="A132" s="25"/>
      <c r="B132" s="25"/>
      <c r="C132" s="248"/>
      <c r="D132" s="249"/>
      <c r="E132" s="25"/>
      <c r="F132" s="25"/>
      <c r="G132" s="25"/>
      <c r="H132" s="110"/>
      <c r="I132" s="110"/>
      <c r="J132" s="250"/>
      <c r="L132" s="110"/>
      <c r="M132" s="110"/>
      <c r="N132" s="110"/>
    </row>
    <row r="133" spans="1:14">
      <c r="A133" s="25"/>
      <c r="B133" s="25"/>
      <c r="C133" s="248"/>
      <c r="D133" s="249"/>
      <c r="E133" s="25"/>
      <c r="F133" s="25"/>
      <c r="G133" s="25"/>
      <c r="H133" s="110"/>
      <c r="I133" s="110"/>
      <c r="J133" s="250"/>
      <c r="L133" s="110"/>
      <c r="M133" s="110"/>
      <c r="N133" s="110"/>
    </row>
    <row r="134" spans="1:14">
      <c r="A134" s="25"/>
      <c r="B134" s="25"/>
      <c r="C134" s="248"/>
      <c r="D134" s="249"/>
      <c r="E134" s="25"/>
      <c r="F134" s="25"/>
      <c r="G134" s="25"/>
      <c r="H134" s="110"/>
      <c r="I134" s="110"/>
      <c r="J134" s="250"/>
      <c r="L134" s="110"/>
      <c r="M134" s="110"/>
      <c r="N134" s="110"/>
    </row>
    <row r="135" spans="1:14">
      <c r="A135" s="25"/>
      <c r="B135" s="25"/>
      <c r="C135" s="248"/>
      <c r="D135" s="249"/>
      <c r="E135" s="25"/>
      <c r="F135" s="25"/>
      <c r="G135" s="25"/>
      <c r="H135" s="110"/>
      <c r="I135" s="110"/>
      <c r="J135" s="250"/>
      <c r="L135" s="110"/>
      <c r="M135" s="110"/>
      <c r="N135" s="110"/>
    </row>
    <row r="136" spans="1:14">
      <c r="A136" s="25"/>
      <c r="B136" s="25"/>
      <c r="C136" s="248"/>
      <c r="D136" s="249"/>
      <c r="E136" s="25"/>
      <c r="F136" s="25"/>
      <c r="G136" s="25"/>
      <c r="H136" s="110"/>
      <c r="I136" s="110"/>
      <c r="J136" s="250"/>
      <c r="L136" s="110"/>
      <c r="M136" s="110"/>
      <c r="N136" s="110"/>
    </row>
    <row r="137" spans="1:14">
      <c r="A137" s="25"/>
      <c r="B137" s="25"/>
      <c r="C137" s="248"/>
      <c r="D137" s="249"/>
      <c r="E137" s="25"/>
      <c r="F137" s="25"/>
      <c r="G137" s="25"/>
      <c r="H137" s="110"/>
      <c r="I137" s="110"/>
      <c r="J137" s="250"/>
      <c r="L137" s="110"/>
      <c r="M137" s="110"/>
      <c r="N137" s="110"/>
    </row>
    <row r="138" spans="1:14">
      <c r="A138" s="25"/>
      <c r="B138" s="25"/>
      <c r="C138" s="248"/>
      <c r="D138" s="249"/>
      <c r="E138" s="25"/>
      <c r="F138" s="25"/>
      <c r="G138" s="25"/>
      <c r="H138" s="110"/>
      <c r="I138" s="110"/>
      <c r="J138" s="250"/>
      <c r="L138" s="110"/>
      <c r="M138" s="110"/>
      <c r="N138" s="110"/>
    </row>
    <row r="139" spans="1:14">
      <c r="A139" s="25"/>
      <c r="B139" s="25"/>
      <c r="C139" s="248"/>
      <c r="D139" s="249"/>
      <c r="E139" s="25"/>
      <c r="F139" s="25"/>
      <c r="G139" s="25"/>
      <c r="H139" s="110"/>
      <c r="I139" s="110"/>
      <c r="J139" s="250"/>
      <c r="L139" s="110"/>
      <c r="M139" s="110"/>
      <c r="N139" s="110"/>
    </row>
    <row r="140" spans="1:14">
      <c r="A140" s="25"/>
      <c r="B140" s="25"/>
      <c r="C140" s="248"/>
      <c r="D140" s="249"/>
      <c r="E140" s="25"/>
      <c r="F140" s="25"/>
      <c r="G140" s="25"/>
      <c r="H140" s="110"/>
      <c r="I140" s="110"/>
      <c r="J140" s="250"/>
      <c r="L140" s="110"/>
      <c r="M140" s="110"/>
      <c r="N140" s="110"/>
    </row>
    <row r="141" spans="1:14">
      <c r="A141" s="25"/>
      <c r="B141" s="25"/>
      <c r="C141" s="248"/>
      <c r="D141" s="249"/>
      <c r="E141" s="25"/>
      <c r="F141" s="25"/>
      <c r="G141" s="25"/>
      <c r="H141" s="110"/>
      <c r="I141" s="110"/>
      <c r="J141" s="250"/>
      <c r="L141" s="110"/>
      <c r="M141" s="110"/>
      <c r="N141" s="110"/>
    </row>
    <row r="142" spans="1:14">
      <c r="A142" s="25"/>
      <c r="B142" s="25"/>
      <c r="C142" s="248"/>
      <c r="D142" s="249"/>
      <c r="E142" s="25"/>
      <c r="F142" s="25"/>
      <c r="G142" s="25"/>
      <c r="H142" s="110"/>
      <c r="I142" s="110"/>
      <c r="J142" s="250"/>
      <c r="L142" s="110"/>
      <c r="M142" s="110"/>
      <c r="N142" s="110"/>
    </row>
    <row r="143" spans="1:14">
      <c r="A143" s="25"/>
      <c r="B143" s="25"/>
      <c r="C143" s="248"/>
      <c r="D143" s="249"/>
      <c r="E143" s="25"/>
      <c r="F143" s="25"/>
      <c r="G143" s="25"/>
      <c r="H143" s="110"/>
      <c r="I143" s="110"/>
      <c r="J143" s="250"/>
      <c r="L143" s="110"/>
      <c r="M143" s="110"/>
      <c r="N143" s="110"/>
    </row>
    <row r="144" spans="1:14">
      <c r="A144" s="25"/>
      <c r="B144" s="25"/>
      <c r="C144" s="248"/>
      <c r="D144" s="249"/>
      <c r="E144" s="25"/>
      <c r="F144" s="25"/>
      <c r="G144" s="25"/>
      <c r="H144" s="110"/>
      <c r="I144" s="110"/>
      <c r="J144" s="250"/>
      <c r="L144" s="110"/>
      <c r="M144" s="110"/>
      <c r="N144" s="110"/>
    </row>
    <row r="145" spans="1:14">
      <c r="A145" s="25"/>
      <c r="B145" s="25"/>
      <c r="C145" s="248"/>
      <c r="D145" s="249"/>
      <c r="E145" s="25"/>
      <c r="F145" s="25"/>
      <c r="G145" s="25"/>
      <c r="H145" s="110"/>
      <c r="I145" s="110"/>
      <c r="J145" s="250"/>
      <c r="L145" s="110"/>
      <c r="M145" s="110"/>
      <c r="N145" s="110"/>
    </row>
    <row r="146" spans="1:14">
      <c r="A146" s="25"/>
      <c r="B146" s="25"/>
      <c r="C146" s="248"/>
      <c r="D146" s="249"/>
      <c r="E146" s="25"/>
      <c r="F146" s="25"/>
      <c r="G146" s="25"/>
      <c r="H146" s="110"/>
      <c r="I146" s="110"/>
      <c r="J146" s="250"/>
      <c r="L146" s="110"/>
      <c r="M146" s="110"/>
      <c r="N146" s="110"/>
    </row>
    <row r="147" spans="1:14">
      <c r="A147" s="25"/>
      <c r="B147" s="25"/>
      <c r="C147" s="248"/>
      <c r="D147" s="249"/>
      <c r="E147" s="25"/>
      <c r="F147" s="25"/>
      <c r="G147" s="25"/>
      <c r="H147" s="110"/>
      <c r="I147" s="110"/>
      <c r="J147" s="250"/>
      <c r="L147" s="110"/>
      <c r="M147" s="110"/>
      <c r="N147" s="110"/>
    </row>
    <row r="148" spans="1:14">
      <c r="A148" s="25"/>
      <c r="B148" s="25"/>
      <c r="C148" s="248"/>
      <c r="D148" s="249"/>
      <c r="E148" s="25"/>
      <c r="F148" s="25"/>
      <c r="G148" s="25"/>
      <c r="H148" s="110"/>
      <c r="I148" s="110"/>
      <c r="J148" s="250"/>
      <c r="L148" s="110"/>
      <c r="M148" s="110"/>
      <c r="N148" s="110"/>
    </row>
    <row r="149" spans="1:14">
      <c r="A149" s="25"/>
      <c r="B149" s="25"/>
      <c r="C149" s="248"/>
      <c r="D149" s="249"/>
      <c r="E149" s="25"/>
      <c r="F149" s="25"/>
      <c r="G149" s="25"/>
      <c r="H149" s="110"/>
      <c r="I149" s="110"/>
      <c r="J149" s="250"/>
      <c r="L149" s="110"/>
      <c r="M149" s="110"/>
      <c r="N149" s="110"/>
    </row>
    <row r="150" spans="1:14">
      <c r="A150" s="25"/>
      <c r="B150" s="25"/>
      <c r="C150" s="248"/>
      <c r="D150" s="249"/>
      <c r="E150" s="25"/>
      <c r="F150" s="25"/>
      <c r="G150" s="25"/>
      <c r="H150" s="110"/>
      <c r="I150" s="110"/>
      <c r="J150" s="250"/>
      <c r="L150" s="110"/>
      <c r="M150" s="110"/>
      <c r="N150" s="110"/>
    </row>
    <row r="151" spans="1:14">
      <c r="A151" s="25"/>
      <c r="B151" s="25"/>
      <c r="C151" s="248"/>
      <c r="D151" s="249"/>
      <c r="E151" s="25"/>
      <c r="F151" s="25"/>
      <c r="G151" s="25"/>
      <c r="H151" s="110"/>
      <c r="I151" s="110"/>
      <c r="J151" s="250"/>
      <c r="L151" s="110"/>
      <c r="M151" s="110"/>
      <c r="N151" s="110"/>
    </row>
    <row r="152" spans="1:14">
      <c r="A152" s="25"/>
      <c r="B152" s="25"/>
      <c r="C152" s="248"/>
      <c r="D152" s="249"/>
      <c r="E152" s="25"/>
      <c r="F152" s="25"/>
      <c r="G152" s="25"/>
      <c r="H152" s="110"/>
      <c r="I152" s="110"/>
      <c r="J152" s="250"/>
      <c r="L152" s="110"/>
      <c r="M152" s="110"/>
      <c r="N152" s="110"/>
    </row>
    <row r="153" spans="1:14">
      <c r="A153" s="25"/>
      <c r="B153" s="25"/>
      <c r="C153" s="248"/>
      <c r="D153" s="249"/>
      <c r="E153" s="25"/>
      <c r="F153" s="25"/>
      <c r="G153" s="25"/>
      <c r="H153" s="110"/>
      <c r="I153" s="110"/>
      <c r="J153" s="250"/>
      <c r="L153" s="110"/>
      <c r="M153" s="110"/>
      <c r="N153" s="110"/>
    </row>
    <row r="154" spans="1:14">
      <c r="A154" s="25"/>
      <c r="B154" s="25"/>
      <c r="C154" s="248"/>
      <c r="D154" s="249"/>
      <c r="E154" s="25"/>
      <c r="F154" s="25"/>
      <c r="G154" s="25"/>
      <c r="H154" s="110"/>
      <c r="I154" s="110"/>
      <c r="J154" s="250"/>
      <c r="L154" s="110"/>
      <c r="M154" s="110"/>
      <c r="N154" s="110"/>
    </row>
    <row r="155" spans="1:14">
      <c r="A155" s="25"/>
      <c r="B155" s="25"/>
      <c r="C155" s="248"/>
      <c r="D155" s="249"/>
      <c r="E155" s="25"/>
      <c r="F155" s="25"/>
      <c r="G155" s="25"/>
      <c r="H155" s="110"/>
      <c r="I155" s="110"/>
      <c r="J155" s="250"/>
      <c r="L155" s="110"/>
      <c r="M155" s="110"/>
      <c r="N155" s="110"/>
    </row>
    <row r="156" spans="1:14">
      <c r="A156" s="25"/>
      <c r="B156" s="25"/>
      <c r="C156" s="248"/>
      <c r="D156" s="249"/>
      <c r="E156" s="25"/>
      <c r="F156" s="25"/>
      <c r="G156" s="25"/>
      <c r="H156" s="110"/>
      <c r="I156" s="110"/>
      <c r="J156" s="250"/>
      <c r="L156" s="110"/>
      <c r="M156" s="110"/>
      <c r="N156" s="110"/>
    </row>
    <row r="157" spans="1:14">
      <c r="A157" s="25"/>
      <c r="B157" s="25"/>
      <c r="C157" s="248"/>
      <c r="D157" s="249"/>
      <c r="E157" s="25"/>
      <c r="F157" s="25"/>
      <c r="G157" s="25"/>
      <c r="H157" s="110"/>
      <c r="I157" s="110"/>
      <c r="J157" s="250"/>
      <c r="L157" s="110"/>
      <c r="M157" s="110"/>
      <c r="N157" s="110"/>
    </row>
    <row r="158" spans="1:14">
      <c r="A158" s="25"/>
      <c r="B158" s="25"/>
      <c r="C158" s="248"/>
      <c r="D158" s="249"/>
      <c r="E158" s="25"/>
      <c r="F158" s="25"/>
      <c r="G158" s="25"/>
      <c r="H158" s="110"/>
      <c r="I158" s="110"/>
      <c r="J158" s="250"/>
      <c r="L158" s="110"/>
      <c r="M158" s="110"/>
      <c r="N158" s="110"/>
    </row>
    <row r="159" spans="1:14">
      <c r="A159" s="25"/>
      <c r="B159" s="25"/>
      <c r="C159" s="248"/>
      <c r="D159" s="249"/>
      <c r="E159" s="25"/>
      <c r="F159" s="25"/>
      <c r="G159" s="25"/>
      <c r="H159" s="110"/>
      <c r="I159" s="110"/>
      <c r="J159" s="250"/>
      <c r="L159" s="110"/>
      <c r="M159" s="110"/>
      <c r="N159" s="110"/>
    </row>
    <row r="160" spans="1:14">
      <c r="A160" s="25"/>
      <c r="B160" s="25"/>
      <c r="C160" s="248"/>
      <c r="D160" s="249"/>
      <c r="E160" s="25"/>
      <c r="F160" s="25"/>
      <c r="G160" s="25"/>
      <c r="H160" s="110"/>
      <c r="I160" s="110"/>
      <c r="J160" s="250"/>
      <c r="L160" s="110"/>
      <c r="M160" s="110"/>
      <c r="N160" s="110"/>
    </row>
    <row r="161" spans="1:14">
      <c r="A161" s="25"/>
      <c r="B161" s="25"/>
      <c r="C161" s="248"/>
      <c r="D161" s="249"/>
      <c r="E161" s="25"/>
      <c r="F161" s="25"/>
      <c r="G161" s="25"/>
      <c r="H161" s="110"/>
      <c r="I161" s="110"/>
      <c r="J161" s="250"/>
      <c r="L161" s="110"/>
      <c r="M161" s="110"/>
      <c r="N161" s="110"/>
    </row>
    <row r="162" spans="1:14">
      <c r="A162" s="25"/>
      <c r="B162" s="25"/>
      <c r="C162" s="248"/>
      <c r="D162" s="249"/>
      <c r="E162" s="25"/>
      <c r="F162" s="25"/>
      <c r="G162" s="25"/>
      <c r="H162" s="110"/>
      <c r="I162" s="110"/>
      <c r="J162" s="250"/>
      <c r="L162" s="110"/>
      <c r="M162" s="110"/>
      <c r="N162" s="110"/>
    </row>
    <row r="163" spans="1:14">
      <c r="A163" s="25"/>
      <c r="B163" s="25"/>
      <c r="C163" s="248"/>
      <c r="D163" s="249"/>
      <c r="E163" s="25"/>
      <c r="F163" s="25"/>
      <c r="G163" s="25"/>
      <c r="H163" s="110"/>
      <c r="I163" s="110"/>
      <c r="J163" s="250"/>
      <c r="L163" s="110"/>
      <c r="M163" s="110"/>
      <c r="N163" s="110"/>
    </row>
    <row r="164" spans="1:14">
      <c r="A164" s="25"/>
      <c r="B164" s="25"/>
      <c r="C164" s="248"/>
      <c r="D164" s="249"/>
      <c r="E164" s="25"/>
      <c r="F164" s="25"/>
      <c r="G164" s="25"/>
      <c r="H164" s="110"/>
      <c r="I164" s="110"/>
      <c r="J164" s="250"/>
      <c r="L164" s="110"/>
      <c r="M164" s="110"/>
      <c r="N164" s="110"/>
    </row>
    <row r="165" spans="1:14">
      <c r="A165" s="25"/>
      <c r="B165" s="25"/>
      <c r="C165" s="248"/>
      <c r="D165" s="249"/>
      <c r="E165" s="25"/>
      <c r="F165" s="25"/>
      <c r="G165" s="25"/>
      <c r="H165" s="110"/>
      <c r="I165" s="110"/>
      <c r="J165" s="250"/>
      <c r="L165" s="110"/>
      <c r="M165" s="110"/>
      <c r="N165" s="110"/>
    </row>
    <row r="166" spans="1:14">
      <c r="A166" s="25"/>
      <c r="B166" s="25"/>
      <c r="C166" s="248"/>
      <c r="D166" s="249"/>
      <c r="E166" s="25"/>
      <c r="F166" s="25"/>
      <c r="G166" s="25"/>
      <c r="H166" s="110"/>
      <c r="I166" s="110"/>
      <c r="J166" s="250"/>
      <c r="L166" s="110"/>
      <c r="M166" s="110"/>
      <c r="N166" s="110"/>
    </row>
    <row r="167" spans="1:14">
      <c r="A167" s="25"/>
      <c r="B167" s="25"/>
      <c r="C167" s="248"/>
      <c r="D167" s="249"/>
      <c r="E167" s="25"/>
      <c r="F167" s="25"/>
      <c r="G167" s="25"/>
      <c r="H167" s="110"/>
      <c r="I167" s="110"/>
      <c r="J167" s="250"/>
      <c r="L167" s="110"/>
      <c r="M167" s="110"/>
      <c r="N167" s="110"/>
    </row>
    <row r="168" spans="1:14">
      <c r="A168" s="25"/>
      <c r="B168" s="25"/>
      <c r="C168" s="248"/>
      <c r="D168" s="249"/>
      <c r="E168" s="25"/>
      <c r="F168" s="25"/>
      <c r="G168" s="25"/>
      <c r="H168" s="110"/>
      <c r="I168" s="110"/>
      <c r="J168" s="250"/>
      <c r="L168" s="110"/>
      <c r="M168" s="110"/>
      <c r="N168" s="110"/>
    </row>
    <row r="169" spans="1:14">
      <c r="A169" s="25"/>
      <c r="B169" s="25"/>
      <c r="C169" s="248"/>
      <c r="D169" s="249"/>
      <c r="E169" s="25"/>
      <c r="F169" s="25"/>
      <c r="G169" s="25"/>
      <c r="H169" s="110"/>
      <c r="I169" s="110"/>
      <c r="J169" s="250"/>
      <c r="L169" s="110"/>
      <c r="M169" s="110"/>
      <c r="N169" s="110"/>
    </row>
    <row r="170" spans="1:14">
      <c r="A170" s="25"/>
      <c r="B170" s="25"/>
      <c r="C170" s="248"/>
      <c r="D170" s="249"/>
      <c r="E170" s="25"/>
      <c r="F170" s="25"/>
      <c r="G170" s="25"/>
      <c r="H170" s="110"/>
      <c r="I170" s="110"/>
      <c r="J170" s="250"/>
      <c r="L170" s="110"/>
      <c r="M170" s="110"/>
      <c r="N170" s="110"/>
    </row>
    <row r="171" spans="1:14">
      <c r="A171" s="25"/>
      <c r="B171" s="25"/>
      <c r="C171" s="248"/>
      <c r="D171" s="249"/>
      <c r="E171" s="25"/>
      <c r="F171" s="25"/>
      <c r="G171" s="25"/>
      <c r="H171" s="110"/>
      <c r="I171" s="110"/>
      <c r="J171" s="250"/>
      <c r="L171" s="110"/>
      <c r="M171" s="110"/>
      <c r="N171" s="110"/>
    </row>
    <row r="172" spans="1:14">
      <c r="A172" s="25"/>
      <c r="B172" s="25"/>
      <c r="C172" s="248"/>
      <c r="D172" s="249"/>
      <c r="E172" s="25"/>
      <c r="F172" s="25"/>
      <c r="G172" s="25"/>
      <c r="H172" s="110"/>
      <c r="I172" s="110"/>
      <c r="J172" s="250"/>
      <c r="L172" s="110"/>
      <c r="M172" s="110"/>
      <c r="N172" s="110"/>
    </row>
    <row r="173" spans="1:14">
      <c r="A173" s="25"/>
      <c r="B173" s="25"/>
      <c r="C173" s="248"/>
      <c r="D173" s="249"/>
      <c r="E173" s="25"/>
      <c r="F173" s="25"/>
      <c r="G173" s="25"/>
      <c r="H173" s="110"/>
      <c r="I173" s="110"/>
      <c r="J173" s="250"/>
      <c r="L173" s="110"/>
      <c r="M173" s="110"/>
      <c r="N173" s="110"/>
    </row>
    <row r="174" spans="1:14">
      <c r="A174" s="25"/>
      <c r="B174" s="25"/>
      <c r="C174" s="248"/>
      <c r="D174" s="249"/>
      <c r="E174" s="25"/>
      <c r="F174" s="25"/>
      <c r="G174" s="25"/>
      <c r="H174" s="110"/>
      <c r="I174" s="110"/>
      <c r="J174" s="250"/>
      <c r="L174" s="110"/>
      <c r="M174" s="110"/>
      <c r="N174" s="110"/>
    </row>
    <row r="175" spans="1:14">
      <c r="A175" s="25"/>
      <c r="B175" s="25"/>
      <c r="C175" s="248"/>
      <c r="D175" s="249"/>
      <c r="E175" s="25"/>
      <c r="F175" s="25"/>
      <c r="G175" s="25"/>
      <c r="H175" s="110"/>
      <c r="I175" s="110"/>
      <c r="J175" s="250"/>
      <c r="L175" s="110"/>
      <c r="M175" s="110"/>
      <c r="N175" s="110"/>
    </row>
    <row r="176" spans="1:14">
      <c r="A176" s="25"/>
      <c r="B176" s="25"/>
      <c r="C176" s="248"/>
      <c r="D176" s="249"/>
      <c r="E176" s="25"/>
      <c r="F176" s="25"/>
      <c r="G176" s="25"/>
      <c r="H176" s="110"/>
      <c r="I176" s="110"/>
      <c r="J176" s="250"/>
      <c r="L176" s="110"/>
      <c r="M176" s="110"/>
      <c r="N176" s="110"/>
    </row>
    <row r="177" spans="1:14">
      <c r="A177" s="25"/>
      <c r="B177" s="25"/>
      <c r="C177" s="248"/>
      <c r="D177" s="249"/>
      <c r="E177" s="25"/>
      <c r="F177" s="25"/>
      <c r="G177" s="25"/>
      <c r="H177" s="110"/>
      <c r="I177" s="110"/>
      <c r="J177" s="250"/>
      <c r="L177" s="110"/>
      <c r="M177" s="110"/>
      <c r="N177" s="110"/>
    </row>
    <row r="178" spans="1:14">
      <c r="A178" s="25"/>
      <c r="B178" s="25"/>
      <c r="C178" s="248"/>
      <c r="D178" s="249"/>
      <c r="E178" s="25"/>
      <c r="F178" s="25"/>
      <c r="G178" s="25"/>
      <c r="H178" s="110"/>
      <c r="I178" s="110"/>
      <c r="J178" s="250"/>
      <c r="L178" s="110"/>
      <c r="M178" s="110"/>
      <c r="N178" s="110"/>
    </row>
    <row r="179" spans="1:14">
      <c r="A179" s="25"/>
      <c r="B179" s="25"/>
      <c r="C179" s="248"/>
      <c r="D179" s="249"/>
      <c r="E179" s="25"/>
      <c r="F179" s="25"/>
      <c r="G179" s="25"/>
      <c r="H179" s="110"/>
      <c r="I179" s="110"/>
      <c r="J179" s="250"/>
      <c r="L179" s="110"/>
      <c r="M179" s="110"/>
      <c r="N179" s="110"/>
    </row>
    <row r="180" spans="1:14">
      <c r="A180" s="25"/>
      <c r="B180" s="25"/>
      <c r="C180" s="248"/>
      <c r="D180" s="249"/>
      <c r="E180" s="25"/>
      <c r="F180" s="25"/>
      <c r="G180" s="25"/>
      <c r="H180" s="110"/>
      <c r="I180" s="110"/>
      <c r="J180" s="250"/>
      <c r="L180" s="110"/>
      <c r="M180" s="110"/>
      <c r="N180" s="110"/>
    </row>
    <row r="181" spans="1:14">
      <c r="A181" s="25"/>
      <c r="B181" s="25"/>
      <c r="C181" s="248"/>
      <c r="D181" s="249"/>
      <c r="E181" s="25"/>
      <c r="F181" s="25"/>
      <c r="G181" s="25"/>
      <c r="H181" s="110"/>
      <c r="I181" s="110"/>
      <c r="J181" s="250"/>
      <c r="L181" s="110"/>
      <c r="M181" s="110"/>
      <c r="N181" s="110"/>
    </row>
    <row r="182" spans="1:14">
      <c r="A182" s="25"/>
      <c r="B182" s="25"/>
      <c r="C182" s="248"/>
      <c r="D182" s="249"/>
      <c r="E182" s="25"/>
      <c r="F182" s="25"/>
      <c r="G182" s="25"/>
      <c r="H182" s="110"/>
      <c r="I182" s="110"/>
      <c r="J182" s="250"/>
      <c r="L182" s="110"/>
      <c r="M182" s="110"/>
      <c r="N182" s="110"/>
    </row>
    <row r="183" spans="1:14">
      <c r="A183" s="25"/>
      <c r="B183" s="25"/>
      <c r="C183" s="248"/>
      <c r="D183" s="249"/>
      <c r="E183" s="25"/>
      <c r="F183" s="25"/>
      <c r="G183" s="25"/>
      <c r="H183" s="110"/>
      <c r="I183" s="110"/>
      <c r="J183" s="250"/>
      <c r="L183" s="110"/>
      <c r="M183" s="110"/>
      <c r="N183" s="110"/>
    </row>
    <row r="184" spans="1:14">
      <c r="A184" s="25"/>
      <c r="B184" s="25"/>
      <c r="C184" s="248"/>
      <c r="D184" s="249"/>
      <c r="E184" s="25"/>
      <c r="F184" s="25"/>
      <c r="G184" s="25"/>
      <c r="H184" s="110"/>
      <c r="I184" s="110"/>
      <c r="J184" s="250"/>
      <c r="L184" s="110"/>
      <c r="M184" s="110"/>
      <c r="N184" s="110"/>
    </row>
    <row r="185" spans="1:14">
      <c r="A185" s="25"/>
      <c r="B185" s="25"/>
      <c r="C185" s="248"/>
      <c r="D185" s="249"/>
      <c r="E185" s="25"/>
      <c r="F185" s="25"/>
      <c r="G185" s="25"/>
      <c r="H185" s="110"/>
      <c r="I185" s="110"/>
      <c r="J185" s="250"/>
      <c r="L185" s="110"/>
      <c r="M185" s="110"/>
      <c r="N185" s="110"/>
    </row>
    <row r="186" spans="1:14">
      <c r="A186" s="25"/>
      <c r="B186" s="25"/>
      <c r="C186" s="248"/>
      <c r="D186" s="249"/>
      <c r="E186" s="25"/>
      <c r="F186" s="25"/>
      <c r="G186" s="25"/>
      <c r="H186" s="110"/>
      <c r="I186" s="110"/>
      <c r="J186" s="250"/>
      <c r="L186" s="110"/>
      <c r="M186" s="110"/>
      <c r="N186" s="110"/>
    </row>
    <row r="187" spans="1:14">
      <c r="A187" s="25"/>
      <c r="B187" s="25"/>
      <c r="C187" s="248"/>
      <c r="D187" s="249"/>
      <c r="E187" s="25"/>
      <c r="F187" s="25"/>
      <c r="G187" s="25"/>
      <c r="H187" s="110"/>
      <c r="I187" s="110"/>
      <c r="J187" s="250"/>
      <c r="L187" s="110"/>
      <c r="M187" s="110"/>
      <c r="N187" s="110"/>
    </row>
    <row r="188" spans="1:14">
      <c r="A188" s="25"/>
      <c r="B188" s="25"/>
      <c r="C188" s="248"/>
      <c r="D188" s="249"/>
      <c r="E188" s="25"/>
      <c r="F188" s="25"/>
      <c r="G188" s="25"/>
      <c r="H188" s="110"/>
      <c r="I188" s="110"/>
      <c r="J188" s="250"/>
      <c r="L188" s="110"/>
      <c r="M188" s="110"/>
      <c r="N188" s="110"/>
    </row>
    <row r="189" spans="1:14">
      <c r="A189" s="25"/>
      <c r="B189" s="25"/>
      <c r="C189" s="248"/>
      <c r="D189" s="249"/>
      <c r="E189" s="25"/>
      <c r="F189" s="25"/>
      <c r="G189" s="25"/>
      <c r="H189" s="110"/>
      <c r="I189" s="110"/>
      <c r="J189" s="250"/>
      <c r="L189" s="110"/>
      <c r="M189" s="110"/>
      <c r="N189" s="110"/>
    </row>
    <row r="190" spans="1:14">
      <c r="A190" s="25"/>
      <c r="B190" s="25"/>
      <c r="C190" s="248"/>
      <c r="D190" s="249"/>
      <c r="E190" s="25"/>
      <c r="F190" s="25"/>
      <c r="G190" s="25"/>
      <c r="H190" s="110"/>
      <c r="I190" s="110"/>
      <c r="J190" s="250"/>
      <c r="L190" s="110"/>
      <c r="M190" s="110"/>
      <c r="N190" s="110"/>
    </row>
    <row r="191" spans="1:14">
      <c r="A191" s="25"/>
      <c r="B191" s="25"/>
      <c r="C191" s="248"/>
      <c r="D191" s="249"/>
      <c r="E191" s="25"/>
      <c r="F191" s="25"/>
      <c r="G191" s="25"/>
      <c r="H191" s="110"/>
      <c r="I191" s="110"/>
      <c r="J191" s="250"/>
      <c r="L191" s="110"/>
      <c r="M191" s="110"/>
      <c r="N191" s="110"/>
    </row>
    <row r="192" spans="1:14">
      <c r="A192" s="25"/>
      <c r="B192" s="25"/>
      <c r="C192" s="248"/>
      <c r="D192" s="249"/>
      <c r="E192" s="25"/>
      <c r="F192" s="25"/>
      <c r="G192" s="25"/>
      <c r="H192" s="110"/>
      <c r="I192" s="110"/>
      <c r="J192" s="250"/>
      <c r="L192" s="110"/>
      <c r="M192" s="110"/>
      <c r="N192" s="110"/>
    </row>
    <row r="193" spans="1:14">
      <c r="A193" s="25"/>
      <c r="B193" s="25"/>
      <c r="C193" s="248"/>
      <c r="D193" s="249"/>
      <c r="E193" s="25"/>
      <c r="F193" s="25"/>
      <c r="G193" s="25"/>
      <c r="H193" s="110"/>
      <c r="I193" s="110"/>
      <c r="J193" s="250"/>
      <c r="L193" s="110"/>
      <c r="M193" s="110"/>
      <c r="N193" s="110"/>
    </row>
    <row r="194" spans="1:14">
      <c r="A194" s="25"/>
      <c r="B194" s="25"/>
      <c r="C194" s="248"/>
      <c r="D194" s="249"/>
      <c r="E194" s="25"/>
      <c r="F194" s="25"/>
      <c r="G194" s="25"/>
      <c r="H194" s="110"/>
      <c r="I194" s="110"/>
      <c r="J194" s="250"/>
      <c r="L194" s="110"/>
      <c r="M194" s="110"/>
      <c r="N194" s="110"/>
    </row>
    <row r="195" spans="1:14">
      <c r="A195" s="25"/>
      <c r="B195" s="25"/>
      <c r="C195" s="248"/>
      <c r="D195" s="249"/>
      <c r="E195" s="25"/>
      <c r="F195" s="25"/>
      <c r="G195" s="25"/>
      <c r="H195" s="110"/>
      <c r="I195" s="110"/>
      <c r="J195" s="250"/>
      <c r="L195" s="110"/>
      <c r="M195" s="110"/>
      <c r="N195" s="110"/>
    </row>
    <row r="196" spans="1:14">
      <c r="A196" s="25"/>
      <c r="B196" s="25"/>
      <c r="C196" s="248"/>
      <c r="D196" s="249"/>
      <c r="E196" s="25"/>
      <c r="F196" s="25"/>
      <c r="G196" s="25"/>
      <c r="H196" s="110"/>
      <c r="I196" s="110"/>
      <c r="J196" s="250"/>
      <c r="L196" s="110"/>
      <c r="M196" s="110"/>
      <c r="N196" s="110"/>
    </row>
    <row r="197" spans="1:14">
      <c r="A197" s="25"/>
      <c r="B197" s="25"/>
      <c r="C197" s="248"/>
      <c r="D197" s="249"/>
      <c r="E197" s="25"/>
      <c r="F197" s="25"/>
      <c r="G197" s="25"/>
      <c r="H197" s="110"/>
      <c r="I197" s="110"/>
      <c r="J197" s="250"/>
      <c r="L197" s="110"/>
      <c r="M197" s="110"/>
      <c r="N197" s="110"/>
    </row>
    <row r="198" spans="1:14">
      <c r="A198" s="25"/>
      <c r="B198" s="25"/>
      <c r="C198" s="248"/>
      <c r="D198" s="249"/>
      <c r="E198" s="25"/>
      <c r="F198" s="25"/>
      <c r="G198" s="25"/>
      <c r="H198" s="110"/>
      <c r="I198" s="110"/>
      <c r="J198" s="250"/>
      <c r="L198" s="110"/>
      <c r="M198" s="110"/>
      <c r="N198" s="110"/>
    </row>
    <row r="199" spans="1:14">
      <c r="A199" s="25"/>
      <c r="B199" s="25"/>
      <c r="C199" s="248"/>
      <c r="D199" s="249"/>
      <c r="E199" s="25"/>
      <c r="F199" s="25"/>
      <c r="G199" s="25"/>
      <c r="H199" s="110"/>
      <c r="I199" s="110"/>
      <c r="J199" s="250"/>
      <c r="L199" s="110"/>
      <c r="M199" s="110"/>
      <c r="N199" s="110"/>
    </row>
    <row r="200" spans="1:14">
      <c r="A200" s="25"/>
      <c r="B200" s="25"/>
      <c r="C200" s="248"/>
      <c r="D200" s="249"/>
      <c r="E200" s="25"/>
      <c r="F200" s="25"/>
      <c r="G200" s="25"/>
      <c r="H200" s="110"/>
      <c r="I200" s="110"/>
      <c r="J200" s="250"/>
      <c r="L200" s="110"/>
      <c r="M200" s="110"/>
      <c r="N200" s="110"/>
    </row>
    <row r="201" spans="1:14">
      <c r="A201" s="25"/>
      <c r="B201" s="25"/>
      <c r="C201" s="248"/>
      <c r="D201" s="249"/>
      <c r="E201" s="25"/>
      <c r="F201" s="25"/>
      <c r="G201" s="25"/>
      <c r="H201" s="110"/>
      <c r="I201" s="110"/>
      <c r="J201" s="250"/>
      <c r="L201" s="110"/>
      <c r="M201" s="110"/>
      <c r="N201" s="110"/>
    </row>
    <row r="202" spans="1:14">
      <c r="A202" s="25"/>
      <c r="B202" s="25"/>
      <c r="C202" s="248"/>
      <c r="D202" s="249"/>
      <c r="E202" s="25"/>
      <c r="F202" s="25"/>
      <c r="G202" s="25"/>
      <c r="H202" s="110"/>
      <c r="I202" s="110"/>
      <c r="J202" s="250"/>
      <c r="L202" s="110"/>
      <c r="M202" s="110"/>
      <c r="N202" s="110"/>
    </row>
    <row r="203" spans="1:14">
      <c r="A203" s="25"/>
      <c r="B203" s="25"/>
      <c r="C203" s="248"/>
      <c r="D203" s="249"/>
      <c r="E203" s="25"/>
      <c r="F203" s="25"/>
      <c r="G203" s="25"/>
      <c r="H203" s="110"/>
      <c r="I203" s="110"/>
      <c r="J203" s="250"/>
      <c r="L203" s="110"/>
      <c r="M203" s="110"/>
      <c r="N203" s="110"/>
    </row>
    <row r="204" spans="1:14">
      <c r="A204" s="25"/>
      <c r="B204" s="25"/>
      <c r="C204" s="248"/>
      <c r="D204" s="249"/>
      <c r="E204" s="25"/>
      <c r="F204" s="25"/>
      <c r="G204" s="25"/>
      <c r="H204" s="110"/>
      <c r="I204" s="110"/>
      <c r="J204" s="250"/>
      <c r="L204" s="110"/>
      <c r="M204" s="110"/>
      <c r="N204" s="110"/>
    </row>
    <row r="205" spans="1:14">
      <c r="A205" s="25"/>
      <c r="B205" s="25"/>
      <c r="C205" s="248"/>
      <c r="D205" s="249"/>
      <c r="E205" s="25"/>
      <c r="F205" s="25"/>
      <c r="G205" s="25"/>
      <c r="H205" s="110"/>
      <c r="I205" s="110"/>
      <c r="J205" s="250"/>
      <c r="L205" s="110"/>
      <c r="M205" s="110"/>
      <c r="N205" s="110"/>
    </row>
    <row r="206" spans="1:14">
      <c r="A206" s="25"/>
      <c r="B206" s="25"/>
      <c r="C206" s="248"/>
      <c r="D206" s="249"/>
      <c r="E206" s="25"/>
      <c r="F206" s="25"/>
      <c r="G206" s="25"/>
      <c r="H206" s="110"/>
      <c r="I206" s="110"/>
      <c r="J206" s="250"/>
      <c r="L206" s="110"/>
      <c r="M206" s="110"/>
      <c r="N206" s="110"/>
    </row>
    <row r="207" spans="1:14">
      <c r="A207" s="25"/>
      <c r="B207" s="25"/>
      <c r="C207" s="248"/>
      <c r="D207" s="249"/>
      <c r="E207" s="25"/>
      <c r="F207" s="25"/>
      <c r="G207" s="25"/>
      <c r="H207" s="110"/>
      <c r="I207" s="110"/>
      <c r="J207" s="250"/>
      <c r="L207" s="110"/>
      <c r="M207" s="110"/>
      <c r="N207" s="110"/>
    </row>
    <row r="208" spans="1:14">
      <c r="A208" s="25"/>
      <c r="B208" s="25"/>
      <c r="C208" s="248"/>
      <c r="D208" s="249"/>
      <c r="E208" s="25"/>
      <c r="F208" s="25"/>
      <c r="G208" s="25"/>
      <c r="H208" s="110"/>
      <c r="I208" s="110"/>
      <c r="J208" s="250"/>
      <c r="L208" s="110"/>
      <c r="M208" s="110"/>
      <c r="N208" s="110"/>
    </row>
    <row r="209" spans="1:14">
      <c r="A209" s="25"/>
      <c r="B209" s="25"/>
      <c r="C209" s="248"/>
      <c r="D209" s="249"/>
      <c r="E209" s="25"/>
      <c r="F209" s="25"/>
      <c r="G209" s="25"/>
      <c r="H209" s="110"/>
      <c r="I209" s="110"/>
      <c r="J209" s="250"/>
      <c r="L209" s="110"/>
      <c r="M209" s="110"/>
      <c r="N209" s="110"/>
    </row>
    <row r="210" spans="1:14">
      <c r="A210" s="25"/>
      <c r="B210" s="25"/>
      <c r="C210" s="248"/>
      <c r="D210" s="249"/>
      <c r="E210" s="25"/>
      <c r="F210" s="25"/>
      <c r="G210" s="25"/>
      <c r="H210" s="110"/>
      <c r="I210" s="110"/>
      <c r="J210" s="250"/>
      <c r="L210" s="110"/>
      <c r="M210" s="110"/>
      <c r="N210" s="110"/>
    </row>
    <row r="211" spans="1:14">
      <c r="A211" s="25"/>
      <c r="B211" s="25"/>
      <c r="C211" s="248"/>
      <c r="D211" s="249"/>
      <c r="E211" s="25"/>
      <c r="F211" s="25"/>
      <c r="G211" s="25"/>
      <c r="H211" s="110"/>
      <c r="I211" s="110"/>
      <c r="J211" s="250"/>
      <c r="L211" s="110"/>
      <c r="M211" s="110"/>
      <c r="N211" s="110"/>
    </row>
    <row r="212" spans="1:14">
      <c r="A212" s="25"/>
      <c r="B212" s="25"/>
      <c r="C212" s="248"/>
      <c r="D212" s="249"/>
      <c r="E212" s="25"/>
      <c r="F212" s="25"/>
      <c r="G212" s="25"/>
      <c r="H212" s="110"/>
      <c r="I212" s="110"/>
      <c r="J212" s="250"/>
      <c r="L212" s="110"/>
      <c r="M212" s="110"/>
      <c r="N212" s="110"/>
    </row>
    <row r="213" spans="1:14">
      <c r="A213" s="25"/>
      <c r="B213" s="25"/>
      <c r="C213" s="248"/>
      <c r="D213" s="249"/>
      <c r="E213" s="25"/>
      <c r="F213" s="25"/>
      <c r="G213" s="25"/>
      <c r="H213" s="110"/>
      <c r="I213" s="110"/>
      <c r="J213" s="250"/>
      <c r="L213" s="110"/>
      <c r="M213" s="110"/>
      <c r="N213" s="110"/>
    </row>
    <row r="214" spans="1:14">
      <c r="A214" s="25"/>
      <c r="B214" s="25"/>
      <c r="C214" s="248"/>
      <c r="D214" s="249"/>
      <c r="E214" s="25"/>
      <c r="F214" s="25"/>
      <c r="G214" s="25"/>
      <c r="H214" s="110"/>
      <c r="I214" s="110"/>
      <c r="J214" s="250"/>
      <c r="L214" s="110"/>
      <c r="M214" s="110"/>
      <c r="N214" s="110"/>
    </row>
    <row r="215" spans="1:14">
      <c r="A215" s="25"/>
      <c r="B215" s="25"/>
      <c r="C215" s="248"/>
      <c r="D215" s="249"/>
      <c r="E215" s="25"/>
      <c r="F215" s="25"/>
      <c r="G215" s="25"/>
      <c r="H215" s="110"/>
      <c r="I215" s="110"/>
      <c r="J215" s="250"/>
      <c r="L215" s="110"/>
      <c r="M215" s="110"/>
      <c r="N215" s="110"/>
    </row>
    <row r="216" spans="1:14">
      <c r="A216" s="25"/>
      <c r="B216" s="25"/>
      <c r="C216" s="248"/>
      <c r="D216" s="249"/>
      <c r="E216" s="25"/>
      <c r="F216" s="25"/>
      <c r="G216" s="25"/>
      <c r="H216" s="110"/>
      <c r="I216" s="110"/>
      <c r="J216" s="250"/>
      <c r="L216" s="110"/>
      <c r="M216" s="110"/>
      <c r="N216" s="110"/>
    </row>
    <row r="217" spans="1:14">
      <c r="A217" s="25"/>
      <c r="B217" s="25"/>
      <c r="C217" s="248"/>
      <c r="D217" s="249"/>
      <c r="E217" s="25"/>
      <c r="F217" s="25"/>
      <c r="G217" s="25"/>
      <c r="H217" s="110"/>
      <c r="I217" s="110"/>
      <c r="J217" s="250"/>
      <c r="L217" s="110"/>
      <c r="M217" s="110"/>
      <c r="N217" s="110"/>
    </row>
    <row r="218" spans="1:14">
      <c r="A218" s="25"/>
      <c r="B218" s="25"/>
      <c r="C218" s="248"/>
      <c r="D218" s="249"/>
      <c r="E218" s="25"/>
      <c r="F218" s="25"/>
      <c r="G218" s="25"/>
      <c r="H218" s="110"/>
      <c r="I218" s="110"/>
      <c r="J218" s="250"/>
      <c r="L218" s="110"/>
      <c r="M218" s="110"/>
      <c r="N218" s="110"/>
    </row>
    <row r="219" spans="1:14">
      <c r="A219" s="25"/>
      <c r="B219" s="25"/>
      <c r="C219" s="248"/>
      <c r="D219" s="249"/>
      <c r="E219" s="25"/>
      <c r="F219" s="25"/>
      <c r="G219" s="25"/>
      <c r="H219" s="110"/>
      <c r="I219" s="110"/>
      <c r="J219" s="250"/>
      <c r="L219" s="110"/>
      <c r="M219" s="110"/>
      <c r="N219" s="110"/>
    </row>
    <row r="220" spans="1:14">
      <c r="A220" s="25"/>
      <c r="B220" s="25"/>
      <c r="C220" s="248"/>
      <c r="D220" s="249"/>
      <c r="E220" s="25"/>
      <c r="F220" s="25"/>
      <c r="G220" s="25"/>
      <c r="H220" s="110"/>
      <c r="I220" s="110"/>
      <c r="J220" s="250"/>
      <c r="L220" s="110"/>
      <c r="M220" s="110"/>
      <c r="N220" s="110"/>
    </row>
    <row r="221" spans="1:14">
      <c r="A221" s="25"/>
      <c r="B221" s="25"/>
      <c r="C221" s="248"/>
      <c r="D221" s="249"/>
      <c r="E221" s="25"/>
      <c r="F221" s="25"/>
      <c r="G221" s="25"/>
      <c r="H221" s="110"/>
      <c r="I221" s="110"/>
      <c r="J221" s="250"/>
      <c r="L221" s="110"/>
      <c r="M221" s="110"/>
      <c r="N221" s="110"/>
    </row>
    <row r="222" spans="1:14">
      <c r="A222" s="25"/>
      <c r="B222" s="25"/>
      <c r="C222" s="248"/>
      <c r="D222" s="249"/>
      <c r="E222" s="25"/>
      <c r="F222" s="25"/>
      <c r="G222" s="25"/>
      <c r="H222" s="110"/>
      <c r="I222" s="110"/>
      <c r="J222" s="250"/>
      <c r="L222" s="110"/>
      <c r="M222" s="110"/>
      <c r="N222" s="110"/>
    </row>
    <row r="223" spans="1:14">
      <c r="A223" s="25"/>
      <c r="B223" s="25"/>
      <c r="C223" s="248"/>
      <c r="D223" s="249"/>
      <c r="E223" s="25"/>
      <c r="F223" s="25"/>
      <c r="G223" s="25"/>
      <c r="H223" s="110"/>
      <c r="I223" s="110"/>
      <c r="J223" s="250"/>
      <c r="L223" s="110"/>
      <c r="M223" s="110"/>
      <c r="N223" s="110"/>
    </row>
    <row r="224" spans="1:14">
      <c r="A224" s="25"/>
      <c r="B224" s="25"/>
      <c r="C224" s="248"/>
      <c r="D224" s="249"/>
      <c r="E224" s="25"/>
      <c r="F224" s="25"/>
      <c r="G224" s="25"/>
      <c r="H224" s="110"/>
      <c r="I224" s="110"/>
      <c r="J224" s="250"/>
      <c r="L224" s="110"/>
      <c r="M224" s="110"/>
      <c r="N224" s="110"/>
    </row>
    <row r="225" spans="1:14">
      <c r="A225" s="25"/>
      <c r="B225" s="25"/>
      <c r="C225" s="248"/>
      <c r="D225" s="249"/>
      <c r="E225" s="25"/>
      <c r="F225" s="25"/>
      <c r="G225" s="25"/>
      <c r="H225" s="110"/>
      <c r="I225" s="110"/>
      <c r="J225" s="250"/>
      <c r="L225" s="110"/>
      <c r="M225" s="110"/>
      <c r="N225" s="110"/>
    </row>
    <row r="226" spans="1:14">
      <c r="A226" s="25"/>
      <c r="B226" s="25"/>
      <c r="C226" s="248"/>
      <c r="D226" s="249"/>
      <c r="E226" s="25"/>
      <c r="F226" s="25"/>
      <c r="G226" s="25"/>
      <c r="H226" s="110"/>
      <c r="I226" s="110"/>
      <c r="J226" s="250"/>
      <c r="L226" s="110"/>
      <c r="M226" s="110"/>
      <c r="N226" s="110"/>
    </row>
    <row r="227" spans="1:14">
      <c r="A227" s="25"/>
      <c r="B227" s="25"/>
      <c r="C227" s="248"/>
      <c r="D227" s="249"/>
      <c r="E227" s="25"/>
      <c r="F227" s="25"/>
      <c r="G227" s="25"/>
      <c r="H227" s="110"/>
      <c r="I227" s="110"/>
      <c r="J227" s="250"/>
      <c r="L227" s="110"/>
      <c r="M227" s="110"/>
      <c r="N227" s="110"/>
    </row>
    <row r="228" spans="1:14">
      <c r="A228" s="25"/>
      <c r="B228" s="25"/>
      <c r="C228" s="248"/>
      <c r="D228" s="249"/>
      <c r="E228" s="25"/>
      <c r="F228" s="25"/>
      <c r="G228" s="25"/>
      <c r="H228" s="110"/>
      <c r="I228" s="110"/>
      <c r="J228" s="250"/>
      <c r="L228" s="110"/>
      <c r="M228" s="110"/>
      <c r="N228" s="110"/>
    </row>
    <row r="229" spans="1:14">
      <c r="A229" s="25"/>
      <c r="B229" s="25"/>
      <c r="C229" s="248"/>
      <c r="D229" s="249"/>
      <c r="E229" s="25"/>
      <c r="F229" s="25"/>
      <c r="G229" s="25"/>
      <c r="H229" s="110"/>
      <c r="I229" s="110"/>
      <c r="J229" s="250"/>
      <c r="L229" s="110"/>
      <c r="M229" s="110"/>
      <c r="N229" s="110"/>
    </row>
    <row r="230" spans="1:14">
      <c r="A230" s="25"/>
      <c r="B230" s="25"/>
      <c r="C230" s="248"/>
      <c r="D230" s="249"/>
      <c r="E230" s="25"/>
      <c r="F230" s="25"/>
      <c r="G230" s="25"/>
      <c r="H230" s="110"/>
      <c r="I230" s="110"/>
      <c r="J230" s="250"/>
      <c r="L230" s="110"/>
      <c r="M230" s="110"/>
      <c r="N230" s="110"/>
    </row>
    <row r="231" spans="1:14">
      <c r="A231" s="25"/>
      <c r="B231" s="25"/>
      <c r="C231" s="248"/>
      <c r="D231" s="249"/>
      <c r="E231" s="25"/>
      <c r="F231" s="25"/>
      <c r="G231" s="25"/>
      <c r="H231" s="110"/>
      <c r="I231" s="110"/>
      <c r="J231" s="250"/>
      <c r="L231" s="110"/>
      <c r="M231" s="110"/>
      <c r="N231" s="110"/>
    </row>
    <row r="232" spans="1:14">
      <c r="A232" s="25"/>
      <c r="B232" s="25"/>
      <c r="C232" s="248"/>
      <c r="D232" s="249"/>
      <c r="E232" s="25"/>
      <c r="F232" s="25"/>
      <c r="G232" s="25"/>
      <c r="H232" s="110"/>
      <c r="I232" s="110"/>
      <c r="J232" s="250"/>
      <c r="L232" s="110"/>
      <c r="M232" s="110"/>
      <c r="N232" s="110"/>
    </row>
    <row r="233" spans="1:14">
      <c r="A233" s="25"/>
      <c r="B233" s="25"/>
      <c r="C233" s="248"/>
      <c r="D233" s="249"/>
      <c r="E233" s="25"/>
      <c r="F233" s="25"/>
      <c r="G233" s="25"/>
      <c r="H233" s="110"/>
      <c r="I233" s="110"/>
      <c r="J233" s="250"/>
      <c r="L233" s="110"/>
      <c r="M233" s="110"/>
      <c r="N233" s="110"/>
    </row>
    <row r="234" spans="1:14">
      <c r="A234" s="25"/>
      <c r="B234" s="25"/>
      <c r="C234" s="248"/>
      <c r="D234" s="249"/>
      <c r="E234" s="25"/>
      <c r="F234" s="25"/>
      <c r="G234" s="25"/>
      <c r="H234" s="110"/>
      <c r="I234" s="110"/>
      <c r="J234" s="250"/>
      <c r="L234" s="110"/>
      <c r="M234" s="110"/>
      <c r="N234" s="110"/>
    </row>
    <row r="235" spans="1:14">
      <c r="A235" s="25"/>
      <c r="B235" s="25"/>
      <c r="C235" s="248"/>
      <c r="D235" s="249"/>
      <c r="E235" s="25"/>
      <c r="F235" s="25"/>
      <c r="G235" s="25"/>
      <c r="H235" s="110"/>
      <c r="I235" s="110"/>
      <c r="J235" s="250"/>
      <c r="L235" s="110"/>
      <c r="M235" s="110"/>
      <c r="N235" s="110"/>
    </row>
    <row r="236" spans="1:14">
      <c r="A236" s="25"/>
      <c r="B236" s="25"/>
      <c r="C236" s="248"/>
      <c r="D236" s="249"/>
      <c r="E236" s="25"/>
      <c r="F236" s="25"/>
      <c r="G236" s="25"/>
      <c r="H236" s="110"/>
      <c r="I236" s="110"/>
      <c r="J236" s="250"/>
      <c r="L236" s="110"/>
      <c r="M236" s="110"/>
      <c r="N236" s="110"/>
    </row>
    <row r="237" spans="1:14">
      <c r="A237" s="25"/>
      <c r="B237" s="25"/>
      <c r="C237" s="248"/>
      <c r="D237" s="249"/>
      <c r="E237" s="25"/>
      <c r="F237" s="25"/>
      <c r="G237" s="25"/>
      <c r="H237" s="110"/>
      <c r="I237" s="110"/>
      <c r="J237" s="250"/>
      <c r="L237" s="110"/>
      <c r="M237" s="110"/>
      <c r="N237" s="110"/>
    </row>
  </sheetData>
  <mergeCells count="46">
    <mergeCell ref="A64:A67"/>
    <mergeCell ref="B64:B67"/>
    <mergeCell ref="A76:A79"/>
    <mergeCell ref="B76:B79"/>
    <mergeCell ref="A72:A75"/>
    <mergeCell ref="B72:B75"/>
    <mergeCell ref="A68:A71"/>
    <mergeCell ref="B68:B71"/>
    <mergeCell ref="A84:A87"/>
    <mergeCell ref="B84:B87"/>
    <mergeCell ref="A88:A91"/>
    <mergeCell ref="B88:B91"/>
    <mergeCell ref="A80:A83"/>
    <mergeCell ref="B80:B83"/>
    <mergeCell ref="A10:A13"/>
    <mergeCell ref="B10:B13"/>
    <mergeCell ref="A26:A29"/>
    <mergeCell ref="B26:B29"/>
    <mergeCell ref="A22:A25"/>
    <mergeCell ref="B22:B25"/>
    <mergeCell ref="A18:A21"/>
    <mergeCell ref="B18:B21"/>
    <mergeCell ref="A42:A45"/>
    <mergeCell ref="B42:B45"/>
    <mergeCell ref="A38:A41"/>
    <mergeCell ref="B38:B41"/>
    <mergeCell ref="A60:A63"/>
    <mergeCell ref="B60:B63"/>
    <mergeCell ref="A50:A53"/>
    <mergeCell ref="B50:B53"/>
    <mergeCell ref="A46:A49"/>
    <mergeCell ref="B46:B49"/>
    <mergeCell ref="A54:A59"/>
    <mergeCell ref="B54:B59"/>
    <mergeCell ref="A5:N5"/>
    <mergeCell ref="A7:A8"/>
    <mergeCell ref="B7:B8"/>
    <mergeCell ref="C7:C8"/>
    <mergeCell ref="D7:G7"/>
    <mergeCell ref="H7:N7"/>
    <mergeCell ref="A34:A37"/>
    <mergeCell ref="B34:B37"/>
    <mergeCell ref="A14:A17"/>
    <mergeCell ref="B14:B17"/>
    <mergeCell ref="A30:A33"/>
    <mergeCell ref="B30:B33"/>
  </mergeCells>
  <pageMargins left="0.70866141732283472" right="0.51181102362204722" top="0.35433070866141736" bottom="0.35433070866141736" header="0.31496062992125984" footer="0.31496062992125984"/>
  <pageSetup paperSize="9" scale="95" fitToHeight="0" orientation="landscape" r:id="rId1"/>
</worksheet>
</file>

<file path=xl/worksheets/sheet9.xml><?xml version="1.0" encoding="utf-8"?>
<worksheet xmlns="http://schemas.openxmlformats.org/spreadsheetml/2006/main" xmlns:r="http://schemas.openxmlformats.org/officeDocument/2006/relationships">
  <dimension ref="A2:H9"/>
  <sheetViews>
    <sheetView zoomScale="90" zoomScaleNormal="90" workbookViewId="0">
      <selection activeCell="E23" sqref="E23"/>
    </sheetView>
  </sheetViews>
  <sheetFormatPr defaultRowHeight="15"/>
  <cols>
    <col min="1" max="1" width="6.28515625" customWidth="1"/>
    <col min="2" max="2" width="27.140625" customWidth="1"/>
    <col min="3" max="3" width="27.42578125" customWidth="1"/>
    <col min="4" max="4" width="18.42578125" customWidth="1"/>
    <col min="5" max="5" width="18.28515625" customWidth="1"/>
  </cols>
  <sheetData>
    <row r="2" spans="1:8">
      <c r="H2" s="18" t="s">
        <v>379</v>
      </c>
    </row>
    <row r="4" spans="1:8" ht="44.25" customHeight="1">
      <c r="A4" s="470" t="s">
        <v>380</v>
      </c>
      <c r="B4" s="470"/>
      <c r="C4" s="470"/>
      <c r="D4" s="470"/>
      <c r="E4" s="470"/>
      <c r="F4" s="470"/>
      <c r="G4" s="470"/>
      <c r="H4" s="470"/>
    </row>
    <row r="5" spans="1:8" ht="39" customHeight="1">
      <c r="A5" s="474" t="s">
        <v>381</v>
      </c>
      <c r="B5" s="474" t="s">
        <v>382</v>
      </c>
      <c r="C5" s="474" t="s">
        <v>383</v>
      </c>
      <c r="D5" s="474" t="s">
        <v>384</v>
      </c>
      <c r="E5" s="471" t="s">
        <v>387</v>
      </c>
      <c r="F5" s="472"/>
      <c r="G5" s="472"/>
      <c r="H5" s="473"/>
    </row>
    <row r="6" spans="1:8">
      <c r="A6" s="476"/>
      <c r="B6" s="476"/>
      <c r="C6" s="476"/>
      <c r="D6" s="476"/>
      <c r="E6" s="474" t="s">
        <v>385</v>
      </c>
      <c r="F6" s="471" t="s">
        <v>386</v>
      </c>
      <c r="G6" s="472"/>
      <c r="H6" s="473"/>
    </row>
    <row r="7" spans="1:8" ht="26.25" customHeight="1">
      <c r="A7" s="475"/>
      <c r="B7" s="475"/>
      <c r="C7" s="475"/>
      <c r="D7" s="475"/>
      <c r="E7" s="475"/>
      <c r="F7" s="208">
        <v>2022</v>
      </c>
      <c r="G7" s="208">
        <v>2023</v>
      </c>
      <c r="H7" s="208">
        <v>2024</v>
      </c>
    </row>
    <row r="8" spans="1:8">
      <c r="A8" s="208">
        <v>1</v>
      </c>
      <c r="B8" s="208">
        <v>2</v>
      </c>
      <c r="C8" s="208">
        <v>3</v>
      </c>
      <c r="D8" s="208">
        <v>4</v>
      </c>
      <c r="E8" s="208">
        <v>5</v>
      </c>
      <c r="F8" s="208">
        <v>6</v>
      </c>
      <c r="G8" s="208">
        <v>7</v>
      </c>
      <c r="H8" s="208">
        <v>8</v>
      </c>
    </row>
    <row r="9" spans="1:8" s="2" customFormat="1">
      <c r="A9" s="55">
        <v>1</v>
      </c>
      <c r="B9" s="219" t="s">
        <v>214</v>
      </c>
      <c r="C9" s="219" t="s">
        <v>214</v>
      </c>
      <c r="D9" s="219" t="s">
        <v>214</v>
      </c>
      <c r="E9" s="219" t="s">
        <v>214</v>
      </c>
      <c r="F9" s="219" t="s">
        <v>214</v>
      </c>
      <c r="G9" s="219" t="s">
        <v>214</v>
      </c>
      <c r="H9" s="219" t="s">
        <v>214</v>
      </c>
    </row>
  </sheetData>
  <mergeCells count="8">
    <mergeCell ref="A4:H4"/>
    <mergeCell ref="F6:H6"/>
    <mergeCell ref="E6:E7"/>
    <mergeCell ref="E5:H5"/>
    <mergeCell ref="D5:D7"/>
    <mergeCell ref="C5:C7"/>
    <mergeCell ref="B5:B7"/>
    <mergeCell ref="A5:A7"/>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6</vt:i4>
      </vt:variant>
    </vt:vector>
  </HeadingPairs>
  <TitlesOfParts>
    <vt:vector size="16" baseType="lpstr">
      <vt:lpstr>Титул</vt:lpstr>
      <vt:lpstr>Паспорт МП</vt:lpstr>
      <vt:lpstr>Паспорт ПП1</vt:lpstr>
      <vt:lpstr>Паспорт ПП2</vt:lpstr>
      <vt:lpstr>таблица 1</vt:lpstr>
      <vt:lpstr>таблица 2</vt:lpstr>
      <vt:lpstr>таблица 3</vt:lpstr>
      <vt:lpstr>таблица 4 </vt:lpstr>
      <vt:lpstr>Таблица 5</vt:lpstr>
      <vt:lpstr>Комплексный план 2022</vt:lpstr>
      <vt:lpstr>'Комплексный план 2022'!Заголовки_для_печати</vt:lpstr>
      <vt:lpstr>'таблица 1'!Заголовки_для_печати</vt:lpstr>
      <vt:lpstr>'таблица 2'!Заголовки_для_печати</vt:lpstr>
      <vt:lpstr>'таблица 3'!Заголовки_для_печати</vt:lpstr>
      <vt:lpstr>'таблица 4 '!Заголовки_для_печати</vt:lpstr>
      <vt:lpstr>'таблица 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Кравчун Людмила Владимировна</dc:creator>
  <cp:lastModifiedBy>user</cp:lastModifiedBy>
  <cp:lastPrinted>2023-01-25T04:51:03Z</cp:lastPrinted>
  <dcterms:created xsi:type="dcterms:W3CDTF">2013-09-11T05:31:53Z</dcterms:created>
  <dcterms:modified xsi:type="dcterms:W3CDTF">2023-01-26T11:47:56Z</dcterms:modified>
</cp:coreProperties>
</file>