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420" windowWidth="10692" windowHeight="9828" tabRatio="703" firstSheet="9" activeTab="9"/>
  </bookViews>
  <sheets>
    <sheet name="Титул" sheetId="18" state="hidden" r:id="rId1"/>
    <sheet name="Паспорт МП" sheetId="11" state="hidden" r:id="rId2"/>
    <sheet name="Паспорт ПП1" sheetId="19" state="hidden" r:id="rId3"/>
    <sheet name="Паспорт ПП2" sheetId="20" state="hidden" r:id="rId4"/>
    <sheet name="таблица 1" sheetId="3" state="hidden" r:id="rId5"/>
    <sheet name="таблица 2" sheetId="1" state="hidden" r:id="rId6"/>
    <sheet name="таблица 3" sheetId="17" state="hidden" r:id="rId7"/>
    <sheet name="таблица 4 " sheetId="16" state="hidden" r:id="rId8"/>
    <sheet name="Таблица 5" sheetId="23" state="hidden" r:id="rId9"/>
    <sheet name="Комплексный план 2024" sheetId="22" r:id="rId10"/>
  </sheets>
  <externalReferences>
    <externalReference r:id="rId11"/>
  </externalReferences>
  <definedNames>
    <definedName name="_xlnm._FilterDatabase" localSheetId="9" hidden="1">'Комплексный план 2024'!$A$8:$K$136</definedName>
    <definedName name="_xlnm._FilterDatabase" localSheetId="6" hidden="1">'таблица 3'!$A$7:$M$119</definedName>
    <definedName name="_xlnm.Print_Titles" localSheetId="9">'Комплексный план 2024'!$8:$11</definedName>
    <definedName name="_xlnm.Print_Titles" localSheetId="4">'таблица 1'!$7:$9</definedName>
    <definedName name="_xlnm.Print_Titles" localSheetId="5">'таблица 2'!$4:$5</definedName>
    <definedName name="_xlnm.Print_Titles" localSheetId="6">'таблица 3'!$7:$8</definedName>
    <definedName name="_xlnm.Print_Titles" localSheetId="7">'таблица 4 '!$7:$9</definedName>
    <definedName name="_xlnm.Print_Area" localSheetId="6">'таблица 3'!$A$3:$K$119</definedName>
    <definedName name="округлить">#REF!</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43" i="22" l="1"/>
  <c r="G120" i="22" l="1"/>
  <c r="G105" i="22" l="1"/>
  <c r="G144" i="22" l="1"/>
  <c r="K56" i="16" l="1"/>
  <c r="K55" i="16" s="1"/>
  <c r="K54" i="16" s="1"/>
  <c r="E31" i="17"/>
  <c r="F31" i="17"/>
  <c r="J31" i="17"/>
  <c r="I31" i="17"/>
  <c r="H31" i="17"/>
  <c r="G31" i="17"/>
  <c r="D85" i="17"/>
  <c r="L31" i="16"/>
  <c r="L30" i="16" s="1"/>
  <c r="K31" i="16"/>
  <c r="K30" i="16" s="1"/>
  <c r="N55" i="16"/>
  <c r="N54" i="16" s="1"/>
  <c r="M55" i="16"/>
  <c r="M54" i="16" s="1"/>
  <c r="L55" i="16"/>
  <c r="L54" i="16" s="1"/>
  <c r="J55" i="16"/>
  <c r="J54" i="16" s="1"/>
  <c r="I55" i="16"/>
  <c r="I54" i="16" s="1"/>
  <c r="H13" i="16"/>
  <c r="I97" i="17"/>
  <c r="H97" i="17"/>
  <c r="J97" i="17"/>
  <c r="E97" i="17"/>
  <c r="F97" i="17"/>
  <c r="G97" i="17"/>
  <c r="D97" i="17" l="1"/>
  <c r="H56" i="16"/>
  <c r="H57" i="16"/>
  <c r="H55" i="16"/>
  <c r="H54" i="16" l="1"/>
  <c r="J77" i="17"/>
  <c r="I77" i="17"/>
  <c r="G77" i="17"/>
  <c r="E77" i="17"/>
  <c r="F77" i="17"/>
  <c r="H77" i="17"/>
  <c r="J32" i="17" l="1"/>
  <c r="J19" i="17" s="1"/>
  <c r="M66" i="16"/>
  <c r="M65" i="16" s="1"/>
  <c r="M64" i="16" s="1"/>
  <c r="E95" i="17"/>
  <c r="F95" i="17"/>
  <c r="L66" i="16"/>
  <c r="L65" i="16" s="1"/>
  <c r="L64" i="16" s="1"/>
  <c r="J95" i="17"/>
  <c r="I95" i="17"/>
  <c r="H95" i="17"/>
  <c r="G95" i="17"/>
  <c r="E60" i="17"/>
  <c r="F60" i="17"/>
  <c r="G60" i="17"/>
  <c r="H60" i="17"/>
  <c r="I60" i="17"/>
  <c r="J60" i="17"/>
  <c r="N66" i="16"/>
  <c r="N65" i="16" s="1"/>
  <c r="N64" i="16" s="1"/>
  <c r="J66" i="16"/>
  <c r="J65" i="16" s="1"/>
  <c r="J64" i="16" s="1"/>
  <c r="I66" i="16"/>
  <c r="I65" i="16" s="1"/>
  <c r="I64" i="16" s="1"/>
  <c r="G42" i="17"/>
  <c r="G38" i="17" s="1"/>
  <c r="K24" i="16" s="1"/>
  <c r="K23" i="16" s="1"/>
  <c r="K22" i="16" s="1"/>
  <c r="G90" i="17"/>
  <c r="J122" i="17"/>
  <c r="I122" i="17"/>
  <c r="H122" i="17"/>
  <c r="G122" i="17"/>
  <c r="F122" i="17"/>
  <c r="E122" i="17"/>
  <c r="G120" i="17"/>
  <c r="K86" i="16" s="1"/>
  <c r="K85" i="16" s="1"/>
  <c r="K84" i="16" s="1"/>
  <c r="J120" i="17"/>
  <c r="I120" i="17"/>
  <c r="M86" i="16" s="1"/>
  <c r="M85" i="16" s="1"/>
  <c r="M84" i="16" s="1"/>
  <c r="H120" i="17"/>
  <c r="E120" i="17"/>
  <c r="F120" i="17"/>
  <c r="J86" i="16" s="1"/>
  <c r="J85" i="16" s="1"/>
  <c r="J84" i="16" s="1"/>
  <c r="D121" i="17"/>
  <c r="G24" i="17"/>
  <c r="H91" i="16"/>
  <c r="N90" i="16"/>
  <c r="M90" i="16"/>
  <c r="L90" i="16"/>
  <c r="K90" i="16"/>
  <c r="J90" i="16"/>
  <c r="I90" i="16"/>
  <c r="H87" i="16"/>
  <c r="N86" i="16"/>
  <c r="N85" i="16" s="1"/>
  <c r="N84" i="16" s="1"/>
  <c r="L86" i="16"/>
  <c r="L85" i="16" s="1"/>
  <c r="L84" i="16" s="1"/>
  <c r="I86" i="16"/>
  <c r="I85" i="16" s="1"/>
  <c r="I84" i="16" s="1"/>
  <c r="I32" i="17"/>
  <c r="I19" i="17" s="1"/>
  <c r="H90" i="17"/>
  <c r="D37" i="17"/>
  <c r="H32" i="17"/>
  <c r="H19" i="17" s="1"/>
  <c r="G32" i="17"/>
  <c r="G19" i="17" s="1"/>
  <c r="F32" i="17"/>
  <c r="F19" i="17" s="1"/>
  <c r="D41" i="17"/>
  <c r="F30" i="17"/>
  <c r="G30" i="17"/>
  <c r="H30" i="17"/>
  <c r="I30" i="17"/>
  <c r="J30" i="17"/>
  <c r="E30" i="17"/>
  <c r="D62" i="17"/>
  <c r="F90" i="17"/>
  <c r="I90" i="17"/>
  <c r="J90" i="17"/>
  <c r="E90" i="17"/>
  <c r="F26" i="17"/>
  <c r="F13" i="17" s="1"/>
  <c r="G26" i="17"/>
  <c r="H26" i="17"/>
  <c r="I26" i="17"/>
  <c r="J26" i="17"/>
  <c r="E26" i="17"/>
  <c r="D63" i="17"/>
  <c r="G28" i="17"/>
  <c r="F28" i="17"/>
  <c r="H28" i="17"/>
  <c r="I28" i="17"/>
  <c r="J28" i="17"/>
  <c r="E28" i="17"/>
  <c r="D115" i="17"/>
  <c r="D116" i="17"/>
  <c r="D117" i="17"/>
  <c r="D118" i="17"/>
  <c r="D119" i="17"/>
  <c r="F106" i="17"/>
  <c r="J74" i="16" s="1"/>
  <c r="J73" i="16" s="1"/>
  <c r="J72" i="16" s="1"/>
  <c r="G106" i="17"/>
  <c r="K74" i="16" s="1"/>
  <c r="K73" i="16" s="1"/>
  <c r="K72" i="16" s="1"/>
  <c r="H106" i="17"/>
  <c r="L74" i="16" s="1"/>
  <c r="L73" i="16" s="1"/>
  <c r="L72" i="16" s="1"/>
  <c r="I106" i="17"/>
  <c r="M74" i="16" s="1"/>
  <c r="M73" i="16" s="1"/>
  <c r="M72" i="16" s="1"/>
  <c r="J106" i="17"/>
  <c r="N74" i="16" s="1"/>
  <c r="N73" i="16" s="1"/>
  <c r="N72" i="16" s="1"/>
  <c r="E106" i="17"/>
  <c r="I74" i="16" s="1"/>
  <c r="I73" i="16" s="1"/>
  <c r="I72" i="16" s="1"/>
  <c r="D110" i="17"/>
  <c r="E20" i="20"/>
  <c r="F20" i="20"/>
  <c r="G20" i="20"/>
  <c r="H20" i="20"/>
  <c r="I20" i="20"/>
  <c r="D20" i="20"/>
  <c r="E21" i="19"/>
  <c r="F21" i="19"/>
  <c r="G21" i="19"/>
  <c r="H21" i="19"/>
  <c r="I21" i="19"/>
  <c r="D21" i="19"/>
  <c r="E21" i="11"/>
  <c r="F21" i="11"/>
  <c r="G21" i="11"/>
  <c r="H21" i="11"/>
  <c r="I21" i="11"/>
  <c r="D21" i="11"/>
  <c r="F15" i="3"/>
  <c r="F20" i="3"/>
  <c r="G20" i="3"/>
  <c r="G15" i="3"/>
  <c r="I20" i="3"/>
  <c r="J20" i="3"/>
  <c r="K20" i="3"/>
  <c r="L20" i="3"/>
  <c r="M20" i="3"/>
  <c r="H20" i="3"/>
  <c r="I15" i="3"/>
  <c r="J15" i="3"/>
  <c r="K15" i="3"/>
  <c r="L15" i="3"/>
  <c r="M15" i="3"/>
  <c r="H15" i="3"/>
  <c r="F34" i="17"/>
  <c r="F21" i="17" s="1"/>
  <c r="E89" i="17"/>
  <c r="H17" i="16"/>
  <c r="H21" i="16"/>
  <c r="H25" i="16"/>
  <c r="H29" i="16"/>
  <c r="H33" i="16"/>
  <c r="H37" i="16"/>
  <c r="H41" i="16"/>
  <c r="H45" i="16"/>
  <c r="H49" i="16"/>
  <c r="H53" i="16"/>
  <c r="H63" i="16"/>
  <c r="H67" i="16"/>
  <c r="H71" i="16"/>
  <c r="H75" i="16"/>
  <c r="H79" i="16"/>
  <c r="H83" i="16"/>
  <c r="I52" i="16"/>
  <c r="I51" i="16" s="1"/>
  <c r="I50" i="16" s="1"/>
  <c r="J70" i="16"/>
  <c r="J69" i="16" s="1"/>
  <c r="J68" i="16" s="1"/>
  <c r="K70" i="16"/>
  <c r="K69" i="16" s="1"/>
  <c r="K68" i="16" s="1"/>
  <c r="L70" i="16"/>
  <c r="L69" i="16" s="1"/>
  <c r="L68" i="16" s="1"/>
  <c r="M70" i="16"/>
  <c r="M69" i="16" s="1"/>
  <c r="M68" i="16" s="1"/>
  <c r="N70" i="16"/>
  <c r="N69" i="16" s="1"/>
  <c r="N68" i="16" s="1"/>
  <c r="I70" i="16"/>
  <c r="I69" i="16" s="1"/>
  <c r="I68" i="16" s="1"/>
  <c r="E91" i="17"/>
  <c r="F111" i="17"/>
  <c r="J78" i="16" s="1"/>
  <c r="J77" i="16" s="1"/>
  <c r="J76" i="16" s="1"/>
  <c r="G111" i="17"/>
  <c r="K78" i="16" s="1"/>
  <c r="K77" i="16" s="1"/>
  <c r="K76" i="16" s="1"/>
  <c r="H111" i="17"/>
  <c r="L78" i="16" s="1"/>
  <c r="L77" i="16" s="1"/>
  <c r="L76" i="16" s="1"/>
  <c r="I111" i="17"/>
  <c r="M78" i="16" s="1"/>
  <c r="M77" i="16" s="1"/>
  <c r="M76" i="16" s="1"/>
  <c r="J111" i="17"/>
  <c r="N78" i="16" s="1"/>
  <c r="N77" i="16" s="1"/>
  <c r="N76" i="16" s="1"/>
  <c r="G88" i="17"/>
  <c r="H88" i="17"/>
  <c r="I88" i="17"/>
  <c r="J88" i="17"/>
  <c r="F94" i="17"/>
  <c r="E94" i="17"/>
  <c r="F33" i="17"/>
  <c r="F20" i="17" s="1"/>
  <c r="G33" i="17"/>
  <c r="G20" i="17" s="1"/>
  <c r="E33" i="17"/>
  <c r="E20" i="17" s="1"/>
  <c r="F24" i="17"/>
  <c r="E24" i="17"/>
  <c r="E34" i="17"/>
  <c r="E21" i="17" s="1"/>
  <c r="J52" i="16"/>
  <c r="J51" i="16" s="1"/>
  <c r="J50" i="16" s="1"/>
  <c r="K52" i="16"/>
  <c r="K51" i="16" s="1"/>
  <c r="K50" i="16" s="1"/>
  <c r="L52" i="16"/>
  <c r="L51" i="16" s="1"/>
  <c r="L50" i="16" s="1"/>
  <c r="M52" i="16"/>
  <c r="M51" i="16" s="1"/>
  <c r="M50" i="16" s="1"/>
  <c r="N52" i="16"/>
  <c r="N51" i="16" s="1"/>
  <c r="N50" i="16" s="1"/>
  <c r="J36" i="16"/>
  <c r="J35" i="16" s="1"/>
  <c r="J34" i="16" s="1"/>
  <c r="K36" i="16"/>
  <c r="K35" i="16" s="1"/>
  <c r="K34" i="16" s="1"/>
  <c r="L36" i="16"/>
  <c r="L35" i="16" s="1"/>
  <c r="L34" i="16" s="1"/>
  <c r="M36" i="16"/>
  <c r="M35" i="16" s="1"/>
  <c r="M34" i="16" s="1"/>
  <c r="N36" i="16"/>
  <c r="N35" i="16" s="1"/>
  <c r="N34" i="16" s="1"/>
  <c r="I36" i="16"/>
  <c r="I35" i="16" s="1"/>
  <c r="I34" i="16" s="1"/>
  <c r="J32" i="16"/>
  <c r="J31" i="16" s="1"/>
  <c r="J30" i="16" s="1"/>
  <c r="M32" i="16"/>
  <c r="M31" i="16" s="1"/>
  <c r="M30" i="16" s="1"/>
  <c r="N32" i="16"/>
  <c r="N31" i="16" s="1"/>
  <c r="N30" i="16" s="1"/>
  <c r="I32" i="16"/>
  <c r="I31" i="16" s="1"/>
  <c r="I30" i="16" s="1"/>
  <c r="E92" i="17"/>
  <c r="H33" i="17"/>
  <c r="H20" i="17" s="1"/>
  <c r="J34" i="17"/>
  <c r="J21" i="17" s="1"/>
  <c r="J25" i="17"/>
  <c r="F25" i="17"/>
  <c r="I27" i="17"/>
  <c r="H25" i="17"/>
  <c r="I33" i="17"/>
  <c r="I20" i="17" s="1"/>
  <c r="H34" i="17"/>
  <c r="H21" i="17" s="1"/>
  <c r="I25" i="17"/>
  <c r="E29" i="17"/>
  <c r="G29" i="17"/>
  <c r="J33" i="17"/>
  <c r="J20" i="17" s="1"/>
  <c r="I34" i="17"/>
  <c r="I21" i="17" s="1"/>
  <c r="H27" i="17"/>
  <c r="J29" i="17"/>
  <c r="I24" i="17"/>
  <c r="J24" i="17"/>
  <c r="E27" i="17"/>
  <c r="G27" i="17"/>
  <c r="F29" i="17"/>
  <c r="I29" i="17"/>
  <c r="H24" i="17"/>
  <c r="H11" i="17" s="1"/>
  <c r="F27" i="17"/>
  <c r="E25" i="17"/>
  <c r="G25" i="17"/>
  <c r="G34" i="17"/>
  <c r="G21" i="17" s="1"/>
  <c r="J27" i="17"/>
  <c r="H29" i="17"/>
  <c r="F88" i="17"/>
  <c r="E88" i="17"/>
  <c r="E93" i="17"/>
  <c r="D112" i="17"/>
  <c r="E111" i="17"/>
  <c r="I78" i="16" s="1"/>
  <c r="I77" i="16" s="1"/>
  <c r="I76" i="16" s="1"/>
  <c r="J91" i="17"/>
  <c r="F91" i="17"/>
  <c r="G92" i="17"/>
  <c r="H93" i="17"/>
  <c r="I94" i="17"/>
  <c r="I91" i="17"/>
  <c r="J92" i="17"/>
  <c r="F92" i="17"/>
  <c r="G93" i="17"/>
  <c r="H94" i="17"/>
  <c r="G91" i="17"/>
  <c r="H92" i="17"/>
  <c r="I93" i="17"/>
  <c r="J94" i="17"/>
  <c r="K66" i="16"/>
  <c r="K65" i="16" s="1"/>
  <c r="K64" i="16" s="1"/>
  <c r="G89" i="17"/>
  <c r="J89" i="17"/>
  <c r="F89" i="17"/>
  <c r="H91" i="17"/>
  <c r="I92" i="17"/>
  <c r="J93" i="17"/>
  <c r="F93" i="17"/>
  <c r="G94" i="17"/>
  <c r="I89" i="17"/>
  <c r="H89" i="17"/>
  <c r="F35" i="17"/>
  <c r="J20" i="16" s="1"/>
  <c r="J19" i="16" s="1"/>
  <c r="J18" i="16" s="1"/>
  <c r="D69" i="17"/>
  <c r="I113" i="17"/>
  <c r="M82" i="16" s="1"/>
  <c r="M81" i="16" s="1"/>
  <c r="M80" i="16" s="1"/>
  <c r="H35" i="17"/>
  <c r="L20" i="16" s="1"/>
  <c r="L19" i="16" s="1"/>
  <c r="L18" i="16" s="1"/>
  <c r="I35" i="17"/>
  <c r="M20" i="16" s="1"/>
  <c r="M19" i="16" s="1"/>
  <c r="M18" i="16" s="1"/>
  <c r="J35" i="17"/>
  <c r="N20" i="16" s="1"/>
  <c r="N19" i="16" s="1"/>
  <c r="N18" i="16" s="1"/>
  <c r="J52" i="17"/>
  <c r="J50" i="17" s="1"/>
  <c r="N28" i="16" s="1"/>
  <c r="N27" i="16" s="1"/>
  <c r="N26" i="16" s="1"/>
  <c r="F52" i="17"/>
  <c r="F50" i="17" s="1"/>
  <c r="J28" i="16" s="1"/>
  <c r="J27" i="16" s="1"/>
  <c r="J26" i="16" s="1"/>
  <c r="D43" i="17"/>
  <c r="J18" i="17"/>
  <c r="D58" i="17"/>
  <c r="D53" i="17"/>
  <c r="E66" i="17"/>
  <c r="E65" i="17" s="1"/>
  <c r="I66" i="17"/>
  <c r="I65" i="17" s="1"/>
  <c r="M40" i="16" s="1"/>
  <c r="M39" i="16" s="1"/>
  <c r="M38" i="16" s="1"/>
  <c r="D107" i="17"/>
  <c r="D108" i="17"/>
  <c r="D102" i="17"/>
  <c r="E35" i="17"/>
  <c r="D103" i="17"/>
  <c r="D68" i="17"/>
  <c r="D39" i="17"/>
  <c r="D40" i="17"/>
  <c r="J66" i="17"/>
  <c r="J65" i="17" s="1"/>
  <c r="N40" i="16" s="1"/>
  <c r="N39" i="16" s="1"/>
  <c r="N38" i="16" s="1"/>
  <c r="F66" i="17"/>
  <c r="F65" i="17" s="1"/>
  <c r="J40" i="16" s="1"/>
  <c r="J39" i="16" s="1"/>
  <c r="J38" i="16" s="1"/>
  <c r="D100" i="17"/>
  <c r="D104" i="17"/>
  <c r="D73" i="17"/>
  <c r="J42" i="17"/>
  <c r="J38" i="17" s="1"/>
  <c r="N24" i="16" s="1"/>
  <c r="N23" i="16" s="1"/>
  <c r="N22" i="16" s="1"/>
  <c r="F42" i="17"/>
  <c r="F38" i="17" s="1"/>
  <c r="J24" i="16" s="1"/>
  <c r="J23" i="16" s="1"/>
  <c r="J22" i="16" s="1"/>
  <c r="D48" i="17"/>
  <c r="D49" i="17"/>
  <c r="D36" i="17"/>
  <c r="D67" i="17"/>
  <c r="J113" i="17"/>
  <c r="N82" i="16" s="1"/>
  <c r="N81" i="16" s="1"/>
  <c r="N80" i="16" s="1"/>
  <c r="D47" i="17"/>
  <c r="F70" i="17"/>
  <c r="J44" i="16" s="1"/>
  <c r="J43" i="16" s="1"/>
  <c r="J42" i="16" s="1"/>
  <c r="I42" i="17"/>
  <c r="I38" i="17" s="1"/>
  <c r="M24" i="16" s="1"/>
  <c r="M23" i="16" s="1"/>
  <c r="M22" i="16" s="1"/>
  <c r="D45" i="17"/>
  <c r="G35" i="17"/>
  <c r="K20" i="16" s="1"/>
  <c r="D99" i="17"/>
  <c r="F113" i="17"/>
  <c r="G113" i="17"/>
  <c r="K82" i="16" s="1"/>
  <c r="K81" i="16" s="1"/>
  <c r="K80" i="16" s="1"/>
  <c r="H113" i="17"/>
  <c r="L82" i="16" s="1"/>
  <c r="L81" i="16" s="1"/>
  <c r="L80" i="16" s="1"/>
  <c r="E113" i="17"/>
  <c r="I82" i="16" s="1"/>
  <c r="I81" i="16" s="1"/>
  <c r="I80" i="16" s="1"/>
  <c r="D101" i="17"/>
  <c r="D98" i="17"/>
  <c r="H66" i="17"/>
  <c r="H65" i="17" s="1"/>
  <c r="L40" i="16" s="1"/>
  <c r="L39" i="16" s="1"/>
  <c r="L38" i="16" s="1"/>
  <c r="G66" i="17"/>
  <c r="G65" i="17" s="1"/>
  <c r="K40" i="16" s="1"/>
  <c r="K39" i="16" s="1"/>
  <c r="K38" i="16" s="1"/>
  <c r="D46" i="17"/>
  <c r="H42" i="17"/>
  <c r="E42" i="17"/>
  <c r="E38" i="17" s="1"/>
  <c r="I24" i="16" s="1"/>
  <c r="I23" i="16" s="1"/>
  <c r="I22" i="16" s="1"/>
  <c r="I70" i="17"/>
  <c r="M44" i="16" s="1"/>
  <c r="M43" i="16" s="1"/>
  <c r="M42" i="16" s="1"/>
  <c r="D75" i="17"/>
  <c r="E52" i="17"/>
  <c r="E50" i="17" s="1"/>
  <c r="G52" i="17"/>
  <c r="G50" i="17" s="1"/>
  <c r="K28" i="16" s="1"/>
  <c r="K27" i="16" s="1"/>
  <c r="K26" i="16" s="1"/>
  <c r="I52" i="17"/>
  <c r="I50" i="17" s="1"/>
  <c r="M28" i="16" s="1"/>
  <c r="M27" i="16" s="1"/>
  <c r="M26" i="16" s="1"/>
  <c r="M48" i="16"/>
  <c r="M47" i="16" s="1"/>
  <c r="M46" i="16" s="1"/>
  <c r="D57" i="17"/>
  <c r="H52" i="17"/>
  <c r="H50" i="17" s="1"/>
  <c r="L28" i="16" s="1"/>
  <c r="L27" i="16" s="1"/>
  <c r="L26" i="16" s="1"/>
  <c r="D56" i="17"/>
  <c r="D51" i="17"/>
  <c r="J70" i="17"/>
  <c r="N44" i="16" s="1"/>
  <c r="N43" i="16" s="1"/>
  <c r="N42" i="16" s="1"/>
  <c r="D81" i="17"/>
  <c r="D59" i="17"/>
  <c r="D55" i="17"/>
  <c r="D72" i="17"/>
  <c r="D74" i="17"/>
  <c r="D76" i="17"/>
  <c r="D79" i="17"/>
  <c r="N48" i="16"/>
  <c r="N47" i="16" s="1"/>
  <c r="N46" i="16" s="1"/>
  <c r="D80" i="17"/>
  <c r="L48" i="16"/>
  <c r="L47" i="16" s="1"/>
  <c r="L46" i="16" s="1"/>
  <c r="K48" i="16"/>
  <c r="K47" i="16" s="1"/>
  <c r="K46" i="16" s="1"/>
  <c r="J48" i="16"/>
  <c r="J47" i="16" s="1"/>
  <c r="J46" i="16" s="1"/>
  <c r="D78" i="17"/>
  <c r="E70" i="17"/>
  <c r="I44" i="16" s="1"/>
  <c r="I43" i="16" s="1"/>
  <c r="I42" i="16" s="1"/>
  <c r="G70" i="17"/>
  <c r="K44" i="16" s="1"/>
  <c r="K43" i="16" s="1"/>
  <c r="K42" i="16" s="1"/>
  <c r="H70" i="17"/>
  <c r="L44" i="16" s="1"/>
  <c r="L43" i="16" s="1"/>
  <c r="L42" i="16" s="1"/>
  <c r="D64" i="17"/>
  <c r="D61" i="17"/>
  <c r="D54" i="17"/>
  <c r="D71" i="17"/>
  <c r="D109" i="17"/>
  <c r="D114" i="17"/>
  <c r="D44" i="17"/>
  <c r="G77" i="16"/>
  <c r="G76" i="16" s="1"/>
  <c r="F77" i="16"/>
  <c r="F76" i="16" s="1"/>
  <c r="E77" i="16"/>
  <c r="E76" i="16" s="1"/>
  <c r="D77" i="16"/>
  <c r="D76" i="16" s="1"/>
  <c r="G73" i="16"/>
  <c r="G72" i="16" s="1"/>
  <c r="F73" i="16"/>
  <c r="F72" i="16" s="1"/>
  <c r="E73" i="16"/>
  <c r="E72" i="16" s="1"/>
  <c r="D73" i="16"/>
  <c r="D72" i="16" s="1"/>
  <c r="G69" i="16"/>
  <c r="G68" i="16" s="1"/>
  <c r="F69" i="16"/>
  <c r="F68" i="16" s="1"/>
  <c r="E69" i="16"/>
  <c r="E68" i="16" s="1"/>
  <c r="D69" i="16"/>
  <c r="D68" i="16" s="1"/>
  <c r="E65" i="16"/>
  <c r="E64" i="16" s="1"/>
  <c r="D65" i="16"/>
  <c r="D64" i="16" s="1"/>
  <c r="G61" i="16"/>
  <c r="G60" i="16" s="1"/>
  <c r="F61" i="16"/>
  <c r="F60" i="16" s="1"/>
  <c r="E61" i="16"/>
  <c r="E60" i="16" s="1"/>
  <c r="D61" i="16"/>
  <c r="D60" i="16" s="1"/>
  <c r="E51" i="16"/>
  <c r="E50" i="16" s="1"/>
  <c r="D51" i="16"/>
  <c r="D50" i="16" s="1"/>
  <c r="E47" i="16"/>
  <c r="E46" i="16" s="1"/>
  <c r="D47" i="16"/>
  <c r="G43" i="16"/>
  <c r="G42" i="16" s="1"/>
  <c r="F43" i="16"/>
  <c r="F42" i="16" s="1"/>
  <c r="E43" i="16"/>
  <c r="E42" i="16" s="1"/>
  <c r="D43" i="16"/>
  <c r="D42" i="16" s="1"/>
  <c r="G41" i="16"/>
  <c r="F41" i="16"/>
  <c r="E41" i="16"/>
  <c r="D41" i="16"/>
  <c r="G39" i="16"/>
  <c r="F39" i="16"/>
  <c r="E39" i="16"/>
  <c r="D39" i="16"/>
  <c r="G35" i="16"/>
  <c r="G34" i="16" s="1"/>
  <c r="F35" i="16"/>
  <c r="F34" i="16" s="1"/>
  <c r="E35" i="16"/>
  <c r="E34" i="16" s="1"/>
  <c r="D35" i="16"/>
  <c r="D34" i="16" s="1"/>
  <c r="G19" i="16"/>
  <c r="G18" i="16" s="1"/>
  <c r="F19" i="16"/>
  <c r="F18" i="16" s="1"/>
  <c r="E19" i="16"/>
  <c r="E18" i="16" s="1"/>
  <c r="D19" i="16"/>
  <c r="D18" i="16" s="1"/>
  <c r="G17" i="16"/>
  <c r="G13" i="16" s="1"/>
  <c r="F17" i="16"/>
  <c r="F13" i="16" s="1"/>
  <c r="E17" i="16"/>
  <c r="E13" i="16" s="1"/>
  <c r="D17" i="16"/>
  <c r="D13" i="16" s="1"/>
  <c r="G15" i="16"/>
  <c r="F15" i="16"/>
  <c r="E15" i="16"/>
  <c r="D15" i="16"/>
  <c r="G11" i="16"/>
  <c r="F11" i="16"/>
  <c r="E11" i="16"/>
  <c r="D11" i="16"/>
  <c r="J82" i="16"/>
  <c r="J81" i="16" s="1"/>
  <c r="J80" i="16" s="1"/>
  <c r="I18" i="17"/>
  <c r="D105" i="17"/>
  <c r="K19" i="16" l="1"/>
  <c r="K18" i="16" s="1"/>
  <c r="K16" i="16"/>
  <c r="J17" i="17"/>
  <c r="I11" i="17"/>
  <c r="F17" i="17"/>
  <c r="D120" i="17"/>
  <c r="D122" i="17"/>
  <c r="H18" i="17"/>
  <c r="H84" i="16"/>
  <c r="J89" i="16"/>
  <c r="J88" i="16" s="1"/>
  <c r="N89" i="16"/>
  <c r="N88" i="16" s="1"/>
  <c r="N62" i="16" s="1"/>
  <c r="N61" i="16" s="1"/>
  <c r="N60" i="16" s="1"/>
  <c r="I89" i="16"/>
  <c r="I88" i="16" s="1"/>
  <c r="M89" i="16"/>
  <c r="M88" i="16" s="1"/>
  <c r="M62" i="16" s="1"/>
  <c r="M61" i="16" s="1"/>
  <c r="M60" i="16" s="1"/>
  <c r="L89" i="16"/>
  <c r="L88" i="16" s="1"/>
  <c r="L62" i="16" s="1"/>
  <c r="L61" i="16" s="1"/>
  <c r="L60" i="16" s="1"/>
  <c r="K89" i="16"/>
  <c r="K88" i="16" s="1"/>
  <c r="E14" i="17"/>
  <c r="I17" i="17"/>
  <c r="E14" i="16"/>
  <c r="E38" i="16"/>
  <c r="F18" i="17"/>
  <c r="I16" i="17"/>
  <c r="E16" i="17"/>
  <c r="E17" i="17"/>
  <c r="G11" i="17"/>
  <c r="E15" i="17"/>
  <c r="I87" i="17"/>
  <c r="I86" i="17" s="1"/>
  <c r="J13" i="17"/>
  <c r="G12" i="17"/>
  <c r="J16" i="16"/>
  <c r="J15" i="16" s="1"/>
  <c r="J14" i="16" s="1"/>
  <c r="K15" i="16"/>
  <c r="K14" i="16" s="1"/>
  <c r="F10" i="16"/>
  <c r="D19" i="17"/>
  <c r="G18" i="17"/>
  <c r="D94" i="17"/>
  <c r="H14" i="17"/>
  <c r="G16" i="17"/>
  <c r="E23" i="17"/>
  <c r="E22" i="17" s="1"/>
  <c r="I15" i="17"/>
  <c r="F38" i="16"/>
  <c r="E10" i="16"/>
  <c r="G14" i="16"/>
  <c r="F14" i="16"/>
  <c r="C21" i="11"/>
  <c r="H86" i="16"/>
  <c r="D14" i="16"/>
  <c r="G10" i="16"/>
  <c r="H85" i="16"/>
  <c r="H90" i="16"/>
  <c r="D38" i="16"/>
  <c r="G38" i="16"/>
  <c r="G13" i="17"/>
  <c r="H13" i="17"/>
  <c r="I13" i="17"/>
  <c r="I14" i="17"/>
  <c r="D20" i="17"/>
  <c r="C20" i="20"/>
  <c r="C21" i="19"/>
  <c r="J14" i="17"/>
  <c r="F16" i="17"/>
  <c r="J15" i="17"/>
  <c r="E13" i="17"/>
  <c r="D70" i="17"/>
  <c r="J11" i="17"/>
  <c r="F15" i="17"/>
  <c r="F11" i="17"/>
  <c r="F14" i="17"/>
  <c r="G14" i="17"/>
  <c r="F23" i="17"/>
  <c r="F22" i="17" s="1"/>
  <c r="H17" i="17"/>
  <c r="D35" i="17"/>
  <c r="F87" i="17"/>
  <c r="F86" i="17" s="1"/>
  <c r="E12" i="17"/>
  <c r="D95" i="17"/>
  <c r="I23" i="17"/>
  <c r="D113" i="17"/>
  <c r="E11" i="17"/>
  <c r="H16" i="17"/>
  <c r="J16" i="17"/>
  <c r="I12" i="17"/>
  <c r="G15" i="17"/>
  <c r="D34" i="17"/>
  <c r="D90" i="17"/>
  <c r="D93" i="17"/>
  <c r="D29" i="17"/>
  <c r="D88" i="17"/>
  <c r="D66" i="17"/>
  <c r="D111" i="17"/>
  <c r="D77" i="17"/>
  <c r="H87" i="17"/>
  <c r="H86" i="17" s="1"/>
  <c r="D92" i="17"/>
  <c r="G87" i="17"/>
  <c r="G86" i="17" s="1"/>
  <c r="D91" i="17"/>
  <c r="E18" i="17"/>
  <c r="D25" i="17"/>
  <c r="H12" i="17"/>
  <c r="J12" i="17"/>
  <c r="D21" i="17"/>
  <c r="D24" i="17"/>
  <c r="I40" i="16"/>
  <c r="I39" i="16" s="1"/>
  <c r="I38" i="16" s="1"/>
  <c r="D65" i="17"/>
  <c r="D50" i="17"/>
  <c r="I28" i="16"/>
  <c r="I27" i="16" s="1"/>
  <c r="I26" i="16" s="1"/>
  <c r="J62" i="16"/>
  <c r="J61" i="16" s="1"/>
  <c r="J60" i="16" s="1"/>
  <c r="H76" i="16"/>
  <c r="H78" i="16"/>
  <c r="H66" i="16"/>
  <c r="H74" i="16"/>
  <c r="D52" i="17"/>
  <c r="J87" i="17"/>
  <c r="J86" i="17" s="1"/>
  <c r="F12" i="17"/>
  <c r="I48" i="16"/>
  <c r="I47" i="16" s="1"/>
  <c r="I46" i="16" s="1"/>
  <c r="D42" i="17"/>
  <c r="D106" i="17"/>
  <c r="D27" i="17"/>
  <c r="D31" i="17"/>
  <c r="D89" i="17"/>
  <c r="E87" i="17"/>
  <c r="I20" i="16"/>
  <c r="I19" i="16" s="1"/>
  <c r="I18" i="16" s="1"/>
  <c r="H15" i="17"/>
  <c r="D26" i="17"/>
  <c r="D32" i="17"/>
  <c r="H44" i="16"/>
  <c r="J23" i="17"/>
  <c r="H52" i="16"/>
  <c r="G17" i="17"/>
  <c r="D28" i="17"/>
  <c r="H38" i="17"/>
  <c r="L24" i="16" s="1"/>
  <c r="L23" i="16" s="1"/>
  <c r="L22" i="16" s="1"/>
  <c r="H22" i="16" s="1"/>
  <c r="H35" i="16"/>
  <c r="H42" i="16"/>
  <c r="H68" i="16"/>
  <c r="H69" i="16"/>
  <c r="H43" i="16"/>
  <c r="H82" i="16"/>
  <c r="H34" i="16"/>
  <c r="H70" i="16"/>
  <c r="H36" i="16"/>
  <c r="H31" i="16"/>
  <c r="I62" i="16"/>
  <c r="I61" i="16" s="1"/>
  <c r="I60" i="16" s="1"/>
  <c r="H30" i="16"/>
  <c r="D60" i="17"/>
  <c r="D30" i="17"/>
  <c r="G23" i="17"/>
  <c r="H23" i="17"/>
  <c r="H22" i="17" s="1"/>
  <c r="D33" i="17"/>
  <c r="H89" i="16" l="1"/>
  <c r="H88" i="16"/>
  <c r="D16" i="17"/>
  <c r="D10" i="16"/>
  <c r="J22" i="17"/>
  <c r="N16" i="16" s="1"/>
  <c r="N15" i="16" s="1"/>
  <c r="N14" i="16" s="1"/>
  <c r="I22" i="17"/>
  <c r="M16" i="16" s="1"/>
  <c r="M15" i="16" s="1"/>
  <c r="M14" i="16" s="1"/>
  <c r="D13" i="17"/>
  <c r="D18" i="17"/>
  <c r="I19" i="20"/>
  <c r="H77" i="16"/>
  <c r="F10" i="17"/>
  <c r="F9" i="17" s="1"/>
  <c r="J10" i="17"/>
  <c r="J9" i="17" s="1"/>
  <c r="D11" i="17"/>
  <c r="D14" i="17"/>
  <c r="I10" i="17"/>
  <c r="I9" i="17" s="1"/>
  <c r="G10" i="17"/>
  <c r="G9" i="17" s="1"/>
  <c r="H64" i="16"/>
  <c r="D17" i="17"/>
  <c r="D15" i="17"/>
  <c r="H10" i="17"/>
  <c r="H9" i="17" s="1"/>
  <c r="D12" i="17"/>
  <c r="E10" i="17"/>
  <c r="E19" i="20"/>
  <c r="H40" i="16"/>
  <c r="H20" i="16"/>
  <c r="I16" i="16"/>
  <c r="I15" i="16" s="1"/>
  <c r="I14" i="16" s="1"/>
  <c r="H65" i="16"/>
  <c r="G22" i="17"/>
  <c r="E86" i="17"/>
  <c r="D87" i="17"/>
  <c r="D86" i="17" s="1"/>
  <c r="H48" i="16"/>
  <c r="H28" i="16"/>
  <c r="H24" i="16"/>
  <c r="D38" i="17"/>
  <c r="H73" i="16"/>
  <c r="H72" i="16"/>
  <c r="I17" i="20"/>
  <c r="I18" i="20"/>
  <c r="D19" i="20"/>
  <c r="G19" i="20"/>
  <c r="H80" i="16"/>
  <c r="H19" i="20"/>
  <c r="H50" i="16"/>
  <c r="H51" i="16"/>
  <c r="H81" i="16"/>
  <c r="L16" i="16"/>
  <c r="D23" i="17"/>
  <c r="L12" i="16" l="1"/>
  <c r="L11" i="16" s="1"/>
  <c r="L10" i="16" s="1"/>
  <c r="L15" i="16"/>
  <c r="L14" i="16" s="1"/>
  <c r="K62" i="16"/>
  <c r="K61" i="16" s="1"/>
  <c r="K60" i="16" s="1"/>
  <c r="I20" i="19"/>
  <c r="N12" i="16"/>
  <c r="M12" i="16"/>
  <c r="M11" i="16" s="1"/>
  <c r="M10" i="16" s="1"/>
  <c r="H20" i="19"/>
  <c r="E9" i="17"/>
  <c r="D9" i="17" s="1"/>
  <c r="D10" i="17"/>
  <c r="F20" i="19"/>
  <c r="H27" i="16"/>
  <c r="H26" i="16"/>
  <c r="E17" i="20"/>
  <c r="E18" i="20"/>
  <c r="H18" i="16"/>
  <c r="H19" i="16"/>
  <c r="H46" i="16"/>
  <c r="H47" i="16"/>
  <c r="D20" i="19"/>
  <c r="I12" i="16"/>
  <c r="I11" i="16" s="1"/>
  <c r="I10" i="16" s="1"/>
  <c r="H38" i="16"/>
  <c r="H39" i="16"/>
  <c r="G17" i="20"/>
  <c r="G18" i="20"/>
  <c r="H17" i="20"/>
  <c r="H18" i="20"/>
  <c r="D18" i="20"/>
  <c r="D22" i="17"/>
  <c r="G20" i="19"/>
  <c r="E20" i="19"/>
  <c r="H16" i="16"/>
  <c r="J12" i="16"/>
  <c r="J11" i="16" s="1"/>
  <c r="J10" i="16" s="1"/>
  <c r="N11" i="16" l="1"/>
  <c r="N10" i="16" s="1"/>
  <c r="I18" i="11" s="1"/>
  <c r="K12" i="16"/>
  <c r="F19" i="20"/>
  <c r="C19" i="20" s="1"/>
  <c r="H62" i="16"/>
  <c r="I20" i="11"/>
  <c r="I18" i="19"/>
  <c r="I19" i="19"/>
  <c r="H20" i="11"/>
  <c r="H19" i="19"/>
  <c r="H18" i="19"/>
  <c r="C20" i="19"/>
  <c r="F19" i="19"/>
  <c r="F18" i="19"/>
  <c r="D19" i="19"/>
  <c r="D18" i="19"/>
  <c r="D20" i="11"/>
  <c r="H19" i="11"/>
  <c r="H18" i="11"/>
  <c r="D17" i="20"/>
  <c r="G18" i="19"/>
  <c r="G19" i="19"/>
  <c r="G20" i="11"/>
  <c r="H15" i="16"/>
  <c r="E19" i="19"/>
  <c r="E20" i="11"/>
  <c r="I19" i="11" l="1"/>
  <c r="K11" i="16"/>
  <c r="K10" i="16" s="1"/>
  <c r="F18" i="11" s="1"/>
  <c r="H12" i="16"/>
  <c r="F20" i="11"/>
  <c r="C20" i="11" s="1"/>
  <c r="F18" i="20"/>
  <c r="C18" i="20" s="1"/>
  <c r="E15" i="20" s="1"/>
  <c r="H61" i="16"/>
  <c r="D18" i="11"/>
  <c r="D19" i="11"/>
  <c r="C19" i="19"/>
  <c r="E16" i="19" s="1"/>
  <c r="G18" i="11"/>
  <c r="G19" i="11"/>
  <c r="H14" i="16"/>
  <c r="E18" i="19"/>
  <c r="C18" i="19" s="1"/>
  <c r="E19" i="11"/>
  <c r="H11" i="16" l="1"/>
  <c r="F19" i="11"/>
  <c r="C19" i="11" s="1"/>
  <c r="E16" i="11" s="1"/>
  <c r="F17" i="20"/>
  <c r="C17" i="20" s="1"/>
  <c r="H60" i="16"/>
  <c r="E18" i="11"/>
  <c r="C18" i="11" s="1"/>
  <c r="H10" i="16"/>
  <c r="H23" i="16"/>
</calcChain>
</file>

<file path=xl/sharedStrings.xml><?xml version="1.0" encoding="utf-8"?>
<sst xmlns="http://schemas.openxmlformats.org/spreadsheetml/2006/main" count="1714" uniqueCount="570">
  <si>
    <t>№ п/п</t>
  </si>
  <si>
    <t>Ед. измерения</t>
  </si>
  <si>
    <t>Статус</t>
  </si>
  <si>
    <t>Ответственный исполнитель, соисполнители</t>
  </si>
  <si>
    <t>Рз, Пр</t>
  </si>
  <si>
    <t>КЦСР</t>
  </si>
  <si>
    <t>КВСР</t>
  </si>
  <si>
    <t>Муниципальная программа</t>
  </si>
  <si>
    <t>Подпрограмма 2</t>
  </si>
  <si>
    <t>КБК</t>
  </si>
  <si>
    <t>ГРБС</t>
  </si>
  <si>
    <t>2020 год</t>
  </si>
  <si>
    <t>к муниципальной программе "Муниципальное управление</t>
  </si>
  <si>
    <t xml:space="preserve">в муниципальном образовании городского округа "Усинск" в 2014-2016 гг."  </t>
  </si>
  <si>
    <t xml:space="preserve">Приложение 1                                                                                                                                                                                                                                                                                                                                                                                                                                                                                       </t>
  </si>
  <si>
    <t>Таблица 1</t>
  </si>
  <si>
    <t>Источник финансирования</t>
  </si>
  <si>
    <t>Ответственный исполнитель  муниципальной программы</t>
  </si>
  <si>
    <t xml:space="preserve">Соисполнители муниципальной программы </t>
  </si>
  <si>
    <t>Программно-целевые инструменты муниципальной программы</t>
  </si>
  <si>
    <t>Цель муниципальной программы</t>
  </si>
  <si>
    <t>Задачи муниципальной программы</t>
  </si>
  <si>
    <t>Целевые показатели (индикаторы) муниципальной программы</t>
  </si>
  <si>
    <t>Этапы и сроки реализации муниципальной программы</t>
  </si>
  <si>
    <t>Ожидаемые результаты реализации муниципальной программы</t>
  </si>
  <si>
    <t>Всего</t>
  </si>
  <si>
    <t>Подпрограммы муниципальной программы</t>
  </si>
  <si>
    <t>Оценка расходов, тыс. руб.</t>
  </si>
  <si>
    <t>Таблица 4</t>
  </si>
  <si>
    <t>Таблица 2</t>
  </si>
  <si>
    <t>2021 год</t>
  </si>
  <si>
    <t>Наименование целевого индикатора (показателя)</t>
  </si>
  <si>
    <t>2022 год</t>
  </si>
  <si>
    <t>2023 год</t>
  </si>
  <si>
    <t>2024 год</t>
  </si>
  <si>
    <t>2025 год</t>
  </si>
  <si>
    <t xml:space="preserve">  Номер и наименование ведомственной целевой программы (далее - ВЦП), основного мероприятия</t>
  </si>
  <si>
    <t>Срок начала реализации</t>
  </si>
  <si>
    <t>Срок окончания реализации</t>
  </si>
  <si>
    <t xml:space="preserve">Ожидаемый непосредственный результат (краткое описание) </t>
  </si>
  <si>
    <t xml:space="preserve">Основные направления реализации </t>
  </si>
  <si>
    <t>Основное мероприятие 2.3.</t>
  </si>
  <si>
    <t>Таблица № 3</t>
  </si>
  <si>
    <t>Наименование муниципальной программы, подпрограммы, ВЦП, основного мероприятия</t>
  </si>
  <si>
    <t>Расходы, тыс. руб.</t>
  </si>
  <si>
    <t>Всего (нарастающим итогом с начала реализации программы)</t>
  </si>
  <si>
    <t>Основное мероприятие    2.4.</t>
  </si>
  <si>
    <t>Основное мероприятие 2.5.</t>
  </si>
  <si>
    <t>Основное мероприятие          1.1.</t>
  </si>
  <si>
    <t>Основное мероприятие          1.2.</t>
  </si>
  <si>
    <t>Основное мероприятие          1.3.</t>
  </si>
  <si>
    <t>2020 г.</t>
  </si>
  <si>
    <t>2022 г.</t>
  </si>
  <si>
    <t>2023 г.</t>
  </si>
  <si>
    <t>2024 г.</t>
  </si>
  <si>
    <t>2025 г.</t>
  </si>
  <si>
    <t>2021 г.</t>
  </si>
  <si>
    <t>Подпрограмма 1</t>
  </si>
  <si>
    <t>Всего, в том числе</t>
  </si>
  <si>
    <t>Основное мероприятие 1.1</t>
  </si>
  <si>
    <t>Основное мероприятие 1.2</t>
  </si>
  <si>
    <t>Основное мероприятие 1.3</t>
  </si>
  <si>
    <t>Основное мероприятие 1.4</t>
  </si>
  <si>
    <t>Организация обучения сотрудников, ответственных за пожарную безопасность, страхования жизни и стимулирования добровольных пожарных ДПО (в т.ч. участие населения в борьбе с пожарами)</t>
  </si>
  <si>
    <t>Основное мероприятие 1.5</t>
  </si>
  <si>
    <t>Укомплектование пожарной техникой и средствами доставки оборудования к месту тушения пожаров в отдельных населенных пунктах</t>
  </si>
  <si>
    <t>Основное мероприятие 2.1</t>
  </si>
  <si>
    <t>Реализация государственной политики в области обеспечения безопасности людей на водных объектах, расположенных на территории МО ГО "Усинск"</t>
  </si>
  <si>
    <t>Пропаганда и обучение населения мерам безопасности на водных объектах</t>
  </si>
  <si>
    <t>Подготовка мест массового отдыха населения  на водных объектах с целью обеспечения их безопасности, охраны жизни и здоровья</t>
  </si>
  <si>
    <t>Основное мероприятие 2.4</t>
  </si>
  <si>
    <t>Организация контроля за соблюдением на водных объектах мер безопасности и правил поведения при проведении мероприятий с массовым пребыванием людей</t>
  </si>
  <si>
    <t>Оснащение техническими системами управления и оповещения населения при ЧС в условиях мирного и военного времени</t>
  </si>
  <si>
    <t>Укрепление материально-технической базы учебно-консультационного пункта (УКП) для подготовки неработающего населения</t>
  </si>
  <si>
    <t xml:space="preserve">Обеспечение пожарной безопасности и безопасности людей на водных объектах </t>
  </si>
  <si>
    <t>Основное мероприятие 1.6</t>
  </si>
  <si>
    <t>Основное мероприятие 1.7.</t>
  </si>
  <si>
    <t>Основное мероприятие 1.9.</t>
  </si>
  <si>
    <t xml:space="preserve">Гражданская оборона и защита населения от чрезвычайных ситуаций </t>
  </si>
  <si>
    <t xml:space="preserve">Основное мероприятие 2.2. </t>
  </si>
  <si>
    <t xml:space="preserve">Обеспечение безопасности жизнедеятельности населения </t>
  </si>
  <si>
    <t>Обеспечение безопасаности жизнедеятельности населения</t>
  </si>
  <si>
    <t>Обеспечение пожарной безопасности и безопасности людей на водных объектах</t>
  </si>
  <si>
    <t>Пропоганда и обучение населения мерам безопасности на водных объектах</t>
  </si>
  <si>
    <t>Подготовка мест массового отдыха населения на водныхобъектах с целью обеспечения их безопасности, охраны жизни и здоровья</t>
  </si>
  <si>
    <t xml:space="preserve">Организация контроля за соблюдением на водных объектах мер безопасности и правил поведения при проведении мероприятий с массовым пребыванием людей </t>
  </si>
  <si>
    <t>Гражданская оборона и защита населения от чрезвычайных ситуаций</t>
  </si>
  <si>
    <t>Основное мероприятие    2.1.</t>
  </si>
  <si>
    <t>Организация и обеспечение эффективной работы органов управления, сил и средств гражданской обороны</t>
  </si>
  <si>
    <t>Основное мероприятие    2.2.</t>
  </si>
  <si>
    <t xml:space="preserve">Создание и оснащение пунктов временного размещения пострадавшего населения в результате чрезвычайных ситуаций </t>
  </si>
  <si>
    <t>Основное мероприятие 2.3</t>
  </si>
  <si>
    <t>Основное мероприятие 2.5</t>
  </si>
  <si>
    <t xml:space="preserve">Мероприятия по приведению в соответствие защитных сооружений по гражданской обороне </t>
  </si>
  <si>
    <t>Проведение мониторинга и прогнозирования чрезвычайных ситуаций на водных объектах, патрулирование водных объектов на катере</t>
  </si>
  <si>
    <t>Мероприятия по приведению в соответствие защитных сооружений по гражданской обороне</t>
  </si>
  <si>
    <t>Создание и оснащение пунктов временного размещения пострадавшего населения в результате чрезвычайных ситуаций</t>
  </si>
  <si>
    <t>Организация и обеспечение эффективной работы органов управления, сил и средств Гражданской обороны</t>
  </si>
  <si>
    <t>Реализация государственной политики в области пожарной безопасности и требований законодательных и иных нормативно-правовых актов в области обеспечения безопасности</t>
  </si>
  <si>
    <t>Примечание</t>
  </si>
  <si>
    <t xml:space="preserve">1. Обеспечение пожарной безопасности и безопасности людей на водных объектах </t>
  </si>
  <si>
    <t xml:space="preserve">2. Гражданская оборона и защита населения от чрезвычайных ситуаций </t>
  </si>
  <si>
    <t>Реализация государственной политики в области обеспечения безопасности людей на водных объектах</t>
  </si>
  <si>
    <t>Перечень и характеристики  основных мероприятий муниципальной программы "Обеспечение безопасности жизнедеятельности населения"</t>
  </si>
  <si>
    <r>
      <rPr>
        <u/>
        <sz val="11"/>
        <color theme="1"/>
        <rFont val="Times New Roman"/>
        <family val="1"/>
        <charset val="204"/>
      </rPr>
      <t>2020-2022 гг.</t>
    </r>
    <r>
      <rPr>
        <sz val="11"/>
        <color theme="1"/>
        <rFont val="Times New Roman"/>
        <family val="1"/>
        <charset val="204"/>
      </rPr>
      <t xml:space="preserve"> Обслуживание пожарной сигнализации (16,0 тыс. руб.); установка емкостей объемом 25 куб. м под пожарные водоемы.</t>
    </r>
  </si>
  <si>
    <r>
      <rPr>
        <u/>
        <sz val="11"/>
        <color theme="1"/>
        <rFont val="Times New Roman"/>
        <family val="1"/>
        <charset val="204"/>
      </rPr>
      <t>2020 г</t>
    </r>
    <r>
      <rPr>
        <sz val="11"/>
        <color theme="1"/>
        <rFont val="Times New Roman"/>
        <family val="1"/>
        <charset val="204"/>
      </rPr>
      <t>. Обучение по охране труда (4 сотрудников, 3,0 тыс.руб./чел.), 
обучение ГО и ЧС (2 сотрудника, 8,0 тыс.руб./чел.)</t>
    </r>
  </si>
  <si>
    <r>
      <rPr>
        <u/>
        <sz val="11"/>
        <color theme="1"/>
        <rFont val="Times New Roman"/>
        <family val="1"/>
        <charset val="204"/>
      </rPr>
      <t>2022 г.</t>
    </r>
    <r>
      <rPr>
        <sz val="11"/>
        <color theme="1"/>
        <rFont val="Times New Roman"/>
        <family val="1"/>
        <charset val="204"/>
      </rPr>
      <t xml:space="preserve"> Обучение сотрудников проводится 1 раз в 3 года</t>
    </r>
  </si>
  <si>
    <r>
      <rPr>
        <u/>
        <sz val="11"/>
        <color theme="1"/>
        <rFont val="Times New Roman"/>
        <family val="1"/>
        <charset val="204"/>
      </rPr>
      <t>2020-2022 гг</t>
    </r>
    <r>
      <rPr>
        <sz val="11"/>
        <color theme="1"/>
        <rFont val="Times New Roman"/>
        <family val="1"/>
        <charset val="204"/>
      </rPr>
      <t>. Страхование и стимулирование 9 членов ДПФ</t>
    </r>
  </si>
  <si>
    <r>
      <rPr>
        <u/>
        <sz val="11"/>
        <color theme="1"/>
        <rFont val="Times New Roman"/>
        <family val="1"/>
        <charset val="204"/>
      </rPr>
      <t>2020-2022 гг.</t>
    </r>
    <r>
      <rPr>
        <sz val="11"/>
        <color theme="1"/>
        <rFont val="Times New Roman"/>
        <family val="1"/>
        <charset val="204"/>
      </rPr>
      <t xml:space="preserve"> Приобретение 100,0 л. ГСМ (52,0 руб./л.) в целях осуществления мониторинга безопасности на водных объектах</t>
    </r>
  </si>
  <si>
    <r>
      <rPr>
        <u/>
        <sz val="11"/>
        <color theme="1"/>
        <rFont val="Times New Roman"/>
        <family val="1"/>
        <charset val="204"/>
      </rPr>
      <t>2020 гг</t>
    </r>
    <r>
      <rPr>
        <sz val="11"/>
        <color theme="1"/>
        <rFont val="Times New Roman"/>
        <family val="1"/>
        <charset val="204"/>
      </rPr>
      <t>. Приобретение генератора для обеспечения электроэнергией на случай ЧС для ЗПУ (запасного пункта управления)</t>
    </r>
  </si>
  <si>
    <r>
      <rPr>
        <u/>
        <sz val="11"/>
        <color theme="1"/>
        <rFont val="Times New Roman"/>
        <family val="1"/>
        <charset val="204"/>
      </rPr>
      <t>2020-2022 гг.</t>
    </r>
    <r>
      <rPr>
        <sz val="11"/>
        <color theme="1"/>
        <rFont val="Times New Roman"/>
        <family val="1"/>
        <charset val="204"/>
      </rPr>
      <t xml:space="preserve"> Оплата труда за работу водомерщиков (4 чел./1 мес.)</t>
    </r>
  </si>
  <si>
    <r>
      <rPr>
        <u/>
        <sz val="11"/>
        <color theme="1"/>
        <rFont val="Times New Roman"/>
        <family val="1"/>
        <charset val="204"/>
      </rPr>
      <t>2020-2022 гг.</t>
    </r>
    <r>
      <rPr>
        <sz val="11"/>
        <color theme="1"/>
        <rFont val="Times New Roman"/>
        <family val="1"/>
        <charset val="204"/>
      </rPr>
      <t xml:space="preserve"> Оплата труда за работу водомерщика (1 чел./2 мес.) </t>
    </r>
  </si>
  <si>
    <r>
      <rPr>
        <u/>
        <sz val="11"/>
        <color theme="1"/>
        <rFont val="Times New Roman"/>
        <family val="1"/>
        <charset val="204"/>
      </rPr>
      <t xml:space="preserve">2020-2022 гг. </t>
    </r>
    <r>
      <rPr>
        <sz val="11"/>
        <color theme="1"/>
        <rFont val="Times New Roman"/>
        <family val="1"/>
        <charset val="204"/>
      </rPr>
      <t>Оплата труда за работу водомерщика (1 чел./1 мес.)</t>
    </r>
  </si>
  <si>
    <r>
      <rPr>
        <u/>
        <sz val="11"/>
        <color theme="1"/>
        <rFont val="Times New Roman"/>
        <family val="1"/>
        <charset val="204"/>
      </rPr>
      <t>2020-2022 гг.</t>
    </r>
    <r>
      <rPr>
        <sz val="11"/>
        <color theme="1"/>
        <rFont val="Times New Roman"/>
        <family val="1"/>
        <charset val="204"/>
      </rPr>
      <t xml:space="preserve"> Приобретение 100,0 л. ГСМ для осуществления спасательных операций (52,0 руб./л)</t>
    </r>
  </si>
  <si>
    <r>
      <rPr>
        <u/>
        <sz val="11"/>
        <color theme="1"/>
        <rFont val="Times New Roman"/>
        <family val="1"/>
        <charset val="204"/>
      </rPr>
      <t>2020-2022 гг.</t>
    </r>
    <r>
      <rPr>
        <sz val="11"/>
        <color theme="1"/>
        <rFont val="Times New Roman"/>
        <family val="1"/>
        <charset val="204"/>
      </rPr>
      <t xml:space="preserve"> Страхование и материальное стимулирование 7 членов ДПФ </t>
    </r>
  </si>
  <si>
    <r>
      <rPr>
        <u/>
        <sz val="11"/>
        <color theme="1"/>
        <rFont val="Times New Roman"/>
        <family val="1"/>
        <charset val="204"/>
      </rPr>
      <t xml:space="preserve">2020-2022 г. </t>
    </r>
    <r>
      <rPr>
        <sz val="11"/>
        <color theme="1"/>
        <rFont val="Times New Roman"/>
        <family val="1"/>
        <charset val="204"/>
      </rPr>
      <t>Страхование 17 членов ДПФ, обучение 2 членов ДПФ</t>
    </r>
  </si>
  <si>
    <r>
      <rPr>
        <u/>
        <sz val="11"/>
        <color theme="1"/>
        <rFont val="Times New Roman"/>
        <family val="1"/>
        <charset val="204"/>
      </rPr>
      <t>2020-2022 гг.</t>
    </r>
    <r>
      <rPr>
        <sz val="11"/>
        <color theme="1"/>
        <rFont val="Times New Roman"/>
        <family val="1"/>
        <charset val="204"/>
      </rPr>
      <t xml:space="preserve"> Страхование и стимулирование 18 членов ДПФ</t>
    </r>
  </si>
  <si>
    <r>
      <rPr>
        <u/>
        <sz val="11"/>
        <color theme="1"/>
        <rFont val="Times New Roman"/>
        <family val="1"/>
        <charset val="204"/>
      </rPr>
      <t>2020-2022 гг.</t>
    </r>
    <r>
      <rPr>
        <sz val="11"/>
        <color theme="1"/>
        <rFont val="Times New Roman"/>
        <family val="1"/>
        <charset val="204"/>
      </rPr>
      <t xml:space="preserve"> Обучение и страхование 20 членов ДПФ, материальное стимулирование 25 членов ДПФ.</t>
    </r>
  </si>
  <si>
    <t>Оснащение современным противопожарным оборудованием (средствами защиты, эвакуации и пожаротушения) и обеспечение его безопасной работы</t>
  </si>
  <si>
    <r>
      <rPr>
        <u/>
        <sz val="11"/>
        <color theme="1"/>
        <rFont val="Times New Roman"/>
        <family val="1"/>
        <charset val="204"/>
      </rPr>
      <t xml:space="preserve">2020 г. </t>
    </r>
    <r>
      <rPr>
        <sz val="11"/>
        <color theme="1"/>
        <rFont val="Times New Roman"/>
        <family val="1"/>
        <charset val="204"/>
      </rPr>
      <t xml:space="preserve">Обслуживание пожарной системы, обеспечение работоспособности мотопомп; 
</t>
    </r>
    <r>
      <rPr>
        <u/>
        <sz val="11"/>
        <color theme="1"/>
        <rFont val="Times New Roman"/>
        <family val="1"/>
        <charset val="204"/>
      </rPr>
      <t>2021-2022 гг.</t>
    </r>
    <r>
      <rPr>
        <sz val="11"/>
        <color theme="1"/>
        <rFont val="Times New Roman"/>
        <family val="1"/>
        <charset val="204"/>
      </rPr>
      <t xml:space="preserve"> Обслуживание пожарной системы, обеспечение работоспособности момтопомп, проведение замеров сопротивления.</t>
    </r>
    <r>
      <rPr>
        <u/>
        <sz val="11"/>
        <color theme="1"/>
        <rFont val="Times New Roman"/>
        <family val="1"/>
        <charset val="204"/>
      </rPr>
      <t/>
    </r>
  </si>
  <si>
    <r>
      <rPr>
        <u/>
        <sz val="11"/>
        <color theme="1"/>
        <rFont val="Times New Roman"/>
        <family val="1"/>
        <charset val="204"/>
      </rPr>
      <t>2020-2022 гг.</t>
    </r>
    <r>
      <rPr>
        <sz val="11"/>
        <color theme="1"/>
        <rFont val="Times New Roman"/>
        <family val="1"/>
        <charset val="204"/>
      </rPr>
      <t xml:space="preserve"> Обслуживание пожарной сигнализации, приобретение огнетушителя ОП-4 (2 шт.)</t>
    </r>
  </si>
  <si>
    <r>
      <rPr>
        <u/>
        <sz val="11"/>
        <color theme="1"/>
        <rFont val="Times New Roman"/>
        <family val="1"/>
        <charset val="204"/>
      </rPr>
      <t>2020 г.</t>
    </r>
    <r>
      <rPr>
        <sz val="11"/>
        <color theme="1"/>
        <rFont val="Times New Roman"/>
        <family val="1"/>
        <charset val="204"/>
      </rPr>
      <t xml:space="preserve"> Проверка сетей внутреннего водопровода зданий на водоотдачу, проведение замеров сопротивления в здании администрации с. Усть-Уса, обеспечение работоспособности мотопомп;
</t>
    </r>
    <r>
      <rPr>
        <u/>
        <sz val="11"/>
        <color theme="1"/>
        <rFont val="Times New Roman"/>
        <family val="1"/>
        <charset val="204"/>
      </rPr>
      <t xml:space="preserve">2021 г. </t>
    </r>
    <r>
      <rPr>
        <sz val="11"/>
        <color theme="1"/>
        <rFont val="Times New Roman"/>
        <family val="1"/>
        <charset val="204"/>
      </rPr>
      <t xml:space="preserve">Проверка сетей внутреннего водопровода зданий на водоотдачу, проведение замеров сопротивления по ул. Советская д. 61 с.Усть-Уса, обеспечение работоспособности мотопомп;
</t>
    </r>
    <r>
      <rPr>
        <u/>
        <sz val="11"/>
        <color theme="1"/>
        <rFont val="Times New Roman"/>
        <family val="1"/>
        <charset val="204"/>
      </rPr>
      <t>2022 г</t>
    </r>
    <r>
      <rPr>
        <sz val="11"/>
        <color theme="1"/>
        <rFont val="Times New Roman"/>
        <family val="1"/>
        <charset val="204"/>
      </rPr>
      <t>. Проверка сетей внутреннего водопровода зданий на водоотдачу,  обеспечение работоспособности мотопомп.</t>
    </r>
  </si>
  <si>
    <r>
      <rPr>
        <u/>
        <sz val="11"/>
        <color theme="1"/>
        <rFont val="Times New Roman"/>
        <family val="1"/>
        <charset val="204"/>
      </rPr>
      <t>2020 г</t>
    </r>
    <r>
      <rPr>
        <sz val="11"/>
        <color theme="1"/>
        <rFont val="Times New Roman"/>
        <family val="1"/>
        <charset val="204"/>
      </rPr>
      <t>. Перекатка пожарных рукавов, замеры сопротивления изоляции изоляции электросетей и сопротивления контура заземления, проверка исправности водоснабжения и водопровода в здании МБУК "ДК" с. Колва</t>
    </r>
  </si>
  <si>
    <r>
      <rPr>
        <u/>
        <sz val="11"/>
        <color theme="1"/>
        <rFont val="Times New Roman"/>
        <family val="1"/>
        <charset val="204"/>
      </rPr>
      <t xml:space="preserve">2020 г. </t>
    </r>
    <r>
      <rPr>
        <sz val="11"/>
        <color theme="1"/>
        <rFont val="Times New Roman"/>
        <family val="1"/>
        <charset val="204"/>
      </rPr>
      <t xml:space="preserve">Монтаж аварийного освещения в 6 образовательных учреждениях, обслуживание пожарной автоматики с передачей сигнала о пожаре в 30 ОУ, приобретение первичных средств пожаротушения, приобретение подставок для огнетушителей, приобретение плана эвакуации, проведение замеров сопротивления изоляции электросетей в 18 ОУ, испытание внутреннего противопожарного водопровода в 17 ОУ 2 раза в год,испытание наружных маршевых и вертикальных пожарных лестниц в 4 ОУ; 
</t>
    </r>
    <r>
      <rPr>
        <u/>
        <sz val="11"/>
        <color theme="1"/>
        <rFont val="Times New Roman"/>
        <family val="1"/>
        <charset val="204"/>
      </rPr>
      <t>2021 г.</t>
    </r>
    <r>
      <rPr>
        <sz val="11"/>
        <color theme="1"/>
        <rFont val="Times New Roman"/>
        <family val="1"/>
        <charset val="204"/>
      </rPr>
      <t xml:space="preserve"> Монтаж аварийного освещения в 4 образовательных учреждениях, обслуживание пожарной автоматики с передачей сигнала о пожаре в 30 ОУ, приобретение первичных средств пожаротушения в 3 ОУ, проведение замеров сопротивления изоляции электросетей в 9 ОУ, испытание внутреннего противопожарного водопровода в 17 ОУ 2 раза в год,испытание наружных маршевых и вертикальных пожарных лестниц в 4 ОУ;
</t>
    </r>
    <r>
      <rPr>
        <u/>
        <sz val="11"/>
        <color theme="1"/>
        <rFont val="Times New Roman"/>
        <family val="1"/>
        <charset val="204"/>
      </rPr>
      <t>2022 г.</t>
    </r>
    <r>
      <rPr>
        <sz val="11"/>
        <color theme="1"/>
        <rFont val="Times New Roman"/>
        <family val="1"/>
        <charset val="204"/>
      </rPr>
      <t xml:space="preserve"> Обслуживание пожарной системы в 30 ОУ, проведение замеров сопротивления изоляции электросетей в 3 ОУ, испытание внутреннего противопожарного водопровода в 17 ОУ 2 раза в год,испытание наружных маршевых и вертикальных пожарных лестниц в 1 ОУ. </t>
    </r>
  </si>
  <si>
    <r>
      <rPr>
        <u/>
        <sz val="11"/>
        <color theme="1"/>
        <rFont val="Times New Roman"/>
        <family val="1"/>
        <charset val="204"/>
      </rPr>
      <t xml:space="preserve">2020 г. </t>
    </r>
    <r>
      <rPr>
        <sz val="11"/>
        <color theme="1"/>
        <rFont val="Times New Roman"/>
        <family val="1"/>
        <charset val="204"/>
      </rPr>
      <t xml:space="preserve">Техническое обслуживание пожарной системы, создание миниирализованной полосы д. Сынянырд, приобретение пожарных рукавов д. Сынянырд и с. Колва; 
</t>
    </r>
    <r>
      <rPr>
        <u/>
        <sz val="11"/>
        <color theme="1"/>
        <rFont val="Times New Roman"/>
        <family val="1"/>
        <charset val="204"/>
      </rPr>
      <t>2021-2022 гг.</t>
    </r>
    <r>
      <rPr>
        <sz val="11"/>
        <color theme="1"/>
        <rFont val="Times New Roman"/>
        <family val="1"/>
        <charset val="204"/>
      </rPr>
      <t xml:space="preserve"> Техническое обслуживание пожарной системы, обеспечение работоспособности мотопомп.</t>
    </r>
  </si>
  <si>
    <r>
      <t>СОГЛАСОВАНО                                                                                                                Заместитель руководителя администрации МО ГО "Усинск"                                                          _____________________________________/А.А. Актиева                                                                                            "</t>
    </r>
    <r>
      <rPr>
        <u/>
        <sz val="12"/>
        <color theme="1"/>
        <rFont val="Times New Roman"/>
        <family val="1"/>
        <charset val="204"/>
      </rPr>
      <t xml:space="preserve"> 22 " октября 2019 г.</t>
    </r>
  </si>
  <si>
    <t>Основное мероприятие 1.7</t>
  </si>
  <si>
    <t>Основное мероприятие 1.8</t>
  </si>
  <si>
    <t>Основное мероприятие 1.9</t>
  </si>
  <si>
    <t xml:space="preserve">Оснащение современным противопожарным оборудованием (средствами защиты, эвакуации и пожаротушения) </t>
  </si>
  <si>
    <t>Перечень и сведения о целевых индикаторах и показателях муниципальной программы 
"Обеспечение безопасности жизнедеятельности населения"</t>
  </si>
  <si>
    <t>Значение индикатора (показателя)</t>
  </si>
  <si>
    <t>Подпрограмма 1 "Обеспечение пожарной безопасности и безопасности людей на водных объектах"</t>
  </si>
  <si>
    <t>Основное мероприятие 1.1.</t>
  </si>
  <si>
    <t>Основное мероприятие 1.2.</t>
  </si>
  <si>
    <t>Основное меропиятие 1.3.</t>
  </si>
  <si>
    <t>Организация обучения сотрудников, ответственных за пожарную безопасность, страхование жизни и стимулирование допровольных пожарных ДПФ (в т.ч. участие населения в борьбе с пожарами)</t>
  </si>
  <si>
    <t>Основное мероприятие 1.4.</t>
  </si>
  <si>
    <t>Основное мероприятие 1.5.</t>
  </si>
  <si>
    <t>Подготовка мест массового отдыха населения на водных объектах с целью обеспечения их безопасности, охраны жизни и здоровья</t>
  </si>
  <si>
    <t>Основное мероприятие 1.6.</t>
  </si>
  <si>
    <t>Основное мероприятие 1.8.</t>
  </si>
  <si>
    <t>Подпрограмма 2 "Гражданская оборона и защита населения от чрезвычайных ситуаций"</t>
  </si>
  <si>
    <t>Основное мероприятие 2.1.</t>
  </si>
  <si>
    <t xml:space="preserve">Организация и обеспечение эффективной работы органов управления, сил и средств Гражданской обороны </t>
  </si>
  <si>
    <t>Основное мероприятие 2.2.</t>
  </si>
  <si>
    <t>Основное мероприятие 2.4.</t>
  </si>
  <si>
    <t>Мероприятия по приведению в сооветствие защитных сооружений по гражданской обороне</t>
  </si>
  <si>
    <t>Управление ГО и ЧС администрации МО ГО "Усинск"</t>
  </si>
  <si>
    <t>01.01.2020 г.</t>
  </si>
  <si>
    <t>31.12.2025 г.</t>
  </si>
  <si>
    <t>Управление ГО и ЧС администрации МО ГО "Усинск", Администрация МО ГО "Усинск"</t>
  </si>
  <si>
    <t>Территориальный орган - администрация с. Щельябож</t>
  </si>
  <si>
    <t>Управление ГО и ЧС администрации МО ГО "Усинск", Управление образования администраци МО ГО "Усинск", Управление культуры и национальной политики администрации МО ГО "Усинск", территориальные органы администрации МО ГО "Усинск"</t>
  </si>
  <si>
    <t>Управление ГО и ЧС администрации МО ГО "Усинск", территориальные органы администрации МО ГО "Усинск"</t>
  </si>
  <si>
    <t>Управление ГО и ЧС администрации МО ГО "Усинск", администрация МО ГО "Усинск", территориальные органы администрации МО ГО "Усинск"</t>
  </si>
  <si>
    <t>Принятие нормативно-правовых актов в области пожарной безопасности</t>
  </si>
  <si>
    <t>Минимизация социального, экономического и экологического ущерба, наносимого населению, экономике  и природной среде от чрезвычайных ситуаций природного, техногенного характера и пожаров.
Предотвращение возникновения пожароопасных ситуаций и пожаров</t>
  </si>
  <si>
    <t>Увеличение количества обученных сотрудников по профилактике пожаров и действиям в условиях возникновения пожаров. 
Умение сотрудников, ответственных за пожарную безопасность, правильно организовывать работу по противопожарной безопасности и ликвидации возникших пожаров.
Снижение числа пожаров.</t>
  </si>
  <si>
    <t>Обустройство пожарного депо с. Щельябож</t>
  </si>
  <si>
    <t xml:space="preserve">Принятие нормативно-правовых актов в области безопасности людей на водных объектах  </t>
  </si>
  <si>
    <t>Информирование населения по вопросам безопасности на водных объектах. 
Доведение до населения требований нормативных актов по правилам поведения  и мерам безопасности на водных объектах</t>
  </si>
  <si>
    <t>Приведение в пригодное состояние мест отдыха населения, в близи водных объектов</t>
  </si>
  <si>
    <t>Патрулирование водных объектов, снижение несчастных случаев на водных объектах</t>
  </si>
  <si>
    <t xml:space="preserve">Укомплектованность органов управления, сил и средств Гражданской обороны </t>
  </si>
  <si>
    <t>Оснащенность предметами первой необходимости для пострадавшего населения на случай ЧС</t>
  </si>
  <si>
    <t>Обеспечение работоспособности систем управления и оповещения при ЧС в условиях мирного и военного времени</t>
  </si>
  <si>
    <t>Информирование населения по способам защиты и действиям в чрезвычайных ситуациях, а также способам защиты от опасностей, возникающих при чрезвычайных ситуациях. 
Доведение до населения требований нормативных актов по ГО и ЧС</t>
  </si>
  <si>
    <t>Сооветствие защитных сооружений по гражданской обороне требованиям, установленным в соответствии с законодательством РФ по ГО и ЧС</t>
  </si>
  <si>
    <t>Количество муниципальных учреждений, соответствующих требованиям пожарной безопасности</t>
  </si>
  <si>
    <t>Общее количество муниципальных учреждений, расположенных на территории МО ГО "Усинск"</t>
  </si>
  <si>
    <t>расчёт показателя:</t>
  </si>
  <si>
    <t>%</t>
  </si>
  <si>
    <t>ед.</t>
  </si>
  <si>
    <t>Удельный вес территориальных органов администрации муниципального образования городского округа «Усинск», обеспеченных противопожарными водоемами, пожарными гидрантами, соответствующими нормам положенности, по отношению к общему количеству территориальных органов</t>
  </si>
  <si>
    <t>Количество территориальных органов администрации МО ГО «Усинск», обеспеченных противопожарными водоемами, пожарными гидрантами, соответствующими нормам положенности</t>
  </si>
  <si>
    <t>Общее количество территориальных органов</t>
  </si>
  <si>
    <r>
      <rPr>
        <u/>
        <sz val="11"/>
        <color theme="1"/>
        <rFont val="Times New Roman"/>
        <family val="1"/>
        <charset val="204"/>
      </rPr>
      <t xml:space="preserve">2020 г. </t>
    </r>
    <r>
      <rPr>
        <sz val="11"/>
        <color theme="1"/>
        <rFont val="Times New Roman"/>
        <family val="1"/>
        <charset val="204"/>
      </rPr>
      <t>Техническое и эксплуатационное обслуживание пожарно-охранной сигнализации и систем пожаротушения, техническое обслуживание 41 огнетушителя, перекатка пожарных рукавов</t>
    </r>
    <r>
      <rPr>
        <u/>
        <sz val="11"/>
        <color theme="1"/>
        <rFont val="Times New Roman"/>
        <family val="1"/>
        <charset val="204"/>
      </rPr>
      <t xml:space="preserve">
2021-2022 гг.</t>
    </r>
    <r>
      <rPr>
        <sz val="11"/>
        <color theme="1"/>
        <rFont val="Times New Roman"/>
        <family val="1"/>
        <charset val="204"/>
      </rPr>
      <t xml:space="preserve"> Техническое и эксплуатационное обслуживание пожарно-охранной сигнализации и систем пожаротушения, техническое обслуживание 41 огнетушителя</t>
    </r>
  </si>
  <si>
    <t>Количество мероприятий, направленных на обучение населения и пропаганду знаний в области ГО и защиты от ЧС</t>
  </si>
  <si>
    <t>2020-2025 гг.</t>
  </si>
  <si>
    <t>Общий объем финансирования</t>
  </si>
  <si>
    <t>тыс. руб., в т.ч. по годам</t>
  </si>
  <si>
    <t xml:space="preserve"> муниципальной программы "Обеспечение безопасности жизнедеятельности населения"</t>
  </si>
  <si>
    <t>ПАСПОРТ</t>
  </si>
  <si>
    <t>Руководитель
(ответственного исполнителя)</t>
  </si>
  <si>
    <t>Исполнитель:</t>
  </si>
  <si>
    <t xml:space="preserve">Дата составления                              </t>
  </si>
  <si>
    <t>Ответственный исполнитель:</t>
  </si>
  <si>
    <t>(наименование муниципальной программы)</t>
  </si>
  <si>
    <r>
      <t xml:space="preserve"> </t>
    </r>
    <r>
      <rPr>
        <b/>
        <u/>
        <sz val="22"/>
        <color theme="1"/>
        <rFont val="Times New Roman"/>
        <family val="1"/>
        <charset val="204"/>
      </rPr>
      <t>«Обеспечение безопасности жизнедеятельности населения»</t>
    </r>
  </si>
  <si>
    <t xml:space="preserve">Муниципальная программа муниципального образования 
городского округа "Усинск" </t>
  </si>
  <si>
    <t>Приоритеты, цели и задачи, реализуем политики в соответствующей сфере социально-экономического развития</t>
  </si>
  <si>
    <t>Количество оснащенных учебно-консультационных пунктов по гражданской обороне и чрезвычайным ситуациям техническими и наглядными средствами обучения</t>
  </si>
  <si>
    <t>Ответственный исполнитель  подпрограммы</t>
  </si>
  <si>
    <t>в рамках муниципальной программы  не  предусмотрена реализация федеральных, республиканских    программ и ведомственных целевых программ</t>
  </si>
  <si>
    <t>Цель подпрограммы</t>
  </si>
  <si>
    <t>1) Организация и обеспечение мер пожарной безопасности; 
2) Организация и обеспечение безопасности на водных объектах</t>
  </si>
  <si>
    <t>Этапы и сроки реализации подпрограммы</t>
  </si>
  <si>
    <t>3) Количество несчастных случаев, произошедших на водных объектах МО ГО "Усинск"</t>
  </si>
  <si>
    <t>1) Доля муниципальных учреждений, соответствующих требованиям пожарной безопасности, по отношению к общему количеству муниципальных учреждений, расположенных на территории МО ГО "Усинск";</t>
  </si>
  <si>
    <t>2) Удельный вес территориальных органов администрации муниципального образования городского округа «Усинск», обеспеченных противопожарными водоемами, пожарными гидрантами, соответствующими нормам положенности, по отношению к общему количеству территориальных органов;</t>
  </si>
  <si>
    <t>Задача 1. Организация и обеспечение мер пожарной безопасности</t>
  </si>
  <si>
    <t>Задача 2. Организация и обеспечение безопасности на водных объектах</t>
  </si>
  <si>
    <t>1) Количество мероприятий, направленных на обучение населения и пропаганду знаний в области ГО и защиты от ЧС;</t>
  </si>
  <si>
    <t>2) Количество оснащенных учебно-консультационных пунктов по гражданской обороне и чрезвычайным ситуациям техническими и наглядными средствами обучения</t>
  </si>
  <si>
    <t>Повышение уровня защищённости населения от чрезвычайных ситуаций природного и техногенного характера</t>
  </si>
  <si>
    <t>Создание условий для снижения уровня возникновения чрезвычайных ситуаций природного и техногенного характера, защита населения от их последствий</t>
  </si>
  <si>
    <t xml:space="preserve"> муниципальной программы "Обеспечение безопасности жизнедеятельности населения" </t>
  </si>
  <si>
    <t>муниципального образования городского округа "Усинск"</t>
  </si>
  <si>
    <t>Муниципальная программа "Обеспечение безопасности жизнедеятельности населения"</t>
  </si>
  <si>
    <t xml:space="preserve">Выполнение ежегодного Плана основных мероприятий МО ГО "Усинск" в области гражданской обороны, предупреждения и ликвидации чрезвычайных ситуаций, обеспечения пожарной безопасности и безопасности людей на водных объектах </t>
  </si>
  <si>
    <t>1) Обеспечение ежегодного выполнения запланированного количества мероприятий, направленных на обучение населения и пропаганду знаний в ГО и защиты ЧС;
2) Обеспечение полной укомплектованности материально-техническими средствами учебно-консультационных пунктов по гражданской обороне и чрезвычайным ситуациям техническими и наглядными средствами обучения.</t>
  </si>
  <si>
    <t>2018 год 
факт</t>
  </si>
  <si>
    <t>2019 год оценка</t>
  </si>
  <si>
    <t>-</t>
  </si>
  <si>
    <t>Всего, в том числе:</t>
  </si>
  <si>
    <t>Бюджет МО ГО "Усинск", из них за счет средств:</t>
  </si>
  <si>
    <t>Местного бюджета</t>
  </si>
  <si>
    <t xml:space="preserve">Основное мероприятие 1.9.          </t>
  </si>
  <si>
    <t>Основное мероприятие    1.4.</t>
  </si>
  <si>
    <t>Основное мероприятие          1.5.</t>
  </si>
  <si>
    <t xml:space="preserve">Информация по финансовому обеспечению муниципальной программы за счет средств бюджета муниципального образования 
(с учетом средств межбюджетных трансфертов)
</t>
  </si>
  <si>
    <t>Таблица 3</t>
  </si>
  <si>
    <t>Ресурсное обеспечение и прогнозная (справочная) оценка расходов бюджета муниципального образования на реализацию целей муниципальной программы 
(с учетом средств межбюджетных трансфертов)</t>
  </si>
  <si>
    <t>Реализация государственной политики в области пожарной безопасности</t>
  </si>
  <si>
    <t>Оснащение современным противопожарным оборудованием муниципальные учреждения и территориальные органы</t>
  </si>
  <si>
    <t>Организация обучения сотрудников, ответственных за пожарную безопасность, обеспечение деятельности ДПФ</t>
  </si>
  <si>
    <t>Обеспечение своевременной доставки оборудования к месту тушения пожаров</t>
  </si>
  <si>
    <t>Обеспечение информированности населения мерам безопасности на водных объектах</t>
  </si>
  <si>
    <t>Обеспечение безопасности на водных объектах</t>
  </si>
  <si>
    <t>Обеспечение безопасности жизнедеятельности населения в результате чрезвычайных ситуаций</t>
  </si>
  <si>
    <t>Информированность населения о ЧС и порядке действий при ЧС в условиях мирного и военного времени</t>
  </si>
  <si>
    <t>Обеспечение безопасности жизнедеятельности населения в результате чрезвычайных ситуаций в условиях мирного и военного времени</t>
  </si>
  <si>
    <t xml:space="preserve">Обеспечение пожарной безопасности населения и безопасности людей на водных объектах </t>
  </si>
  <si>
    <t>Задача 1. Создание условий для снижения уровня возникновения чрезвычайных ситуаций природного и техногенного характера, защита населения от их последствий</t>
  </si>
  <si>
    <t xml:space="preserve">Количество несчастных случаев, произошедших на водных объектах </t>
  </si>
  <si>
    <t>Доля муниципальных учреждений, соответствующих требованиям пожарной безопасности, по отношению к общему количеству муниципальных учреждений</t>
  </si>
  <si>
    <t>Участники подпрограммы (по согласованию)</t>
  </si>
  <si>
    <t xml:space="preserve">Участники муниципальной программы </t>
  </si>
  <si>
    <t>Объёмы финансирования муниципальной программы</t>
  </si>
  <si>
    <t>По источникам финансирования:</t>
  </si>
  <si>
    <t xml:space="preserve">Управление по ГО и ЧС администрации МО ГО "Усинск";
</t>
  </si>
  <si>
    <t xml:space="preserve">Комплексный план действий по реализации муниципальной программы </t>
  </si>
  <si>
    <t>№</t>
  </si>
  <si>
    <t>Наименование основного мероприятия, ВЦП, мероприятия, контрольного события программы</t>
  </si>
  <si>
    <t>Ответственный руководитель, заместитель руководителя ОМСУ (Ф.И.О., должность)</t>
  </si>
  <si>
    <t>Срок окончания реализации (дата контрольного события)</t>
  </si>
  <si>
    <t>Объем ресурсного обеспечения на очередной финансовый год, тыс. руб.</t>
  </si>
  <si>
    <t>График реализации на очередной финансовый год, квартал</t>
  </si>
  <si>
    <t>Подпрограмма 1 «Обеспечение пожарной безопасности и безопасности людей на водных объектах»</t>
  </si>
  <si>
    <t>1.</t>
  </si>
  <si>
    <t>X</t>
  </si>
  <si>
    <t>2.</t>
  </si>
  <si>
    <t>Итого по подпрограмме 1</t>
  </si>
  <si>
    <t>Итого по подпрограмме 2</t>
  </si>
  <si>
    <t>Всего по программе:</t>
  </si>
  <si>
    <t>3.</t>
  </si>
  <si>
    <t>5.</t>
  </si>
  <si>
    <t>6.</t>
  </si>
  <si>
    <t>7.</t>
  </si>
  <si>
    <t>8.</t>
  </si>
  <si>
    <t>9.</t>
  </si>
  <si>
    <t>Основное мероприятие 1.9. Проведение мониторинга и прогнозировнаия чрезвычайных ситуаций на водных объектах, патрулирование водных объектов на катере</t>
  </si>
  <si>
    <t>Подпрограмма 2 «Гражданская оборона и защита населения от чрезвычайных ситуаций»</t>
  </si>
  <si>
    <t>11.</t>
  </si>
  <si>
    <t>V</t>
  </si>
  <si>
    <t>Согласовано:</t>
  </si>
  <si>
    <t>Руководитель управления экономического развития, прогнозирования и инвестиционной политики</t>
  </si>
  <si>
    <t>Руководитель Финансового управления</t>
  </si>
  <si>
    <t>Руководитель управления образования</t>
  </si>
  <si>
    <t>УТВЕРЖДЕНО</t>
  </si>
  <si>
    <t>Руководитель управления ЖКХ</t>
  </si>
  <si>
    <t>Руководитель управления культуры и национальной политики</t>
  </si>
  <si>
    <t>Администрация МО ГО "Усинск";
Территориальные органы администрации МО ГО "Усинск"</t>
  </si>
  <si>
    <t>Управление гражданской обороны и чрезвычайных ситуаций</t>
  </si>
  <si>
    <t>Богачёв Александр Витальевич (________________)</t>
  </si>
  <si>
    <t>1) Обеспечение пожарной безопасности населения и безопасности людей на водных объектах; 
2) Повышение уровня защищённости населения от чрезвычайных ситуаций природного и техногенного характера</t>
  </si>
  <si>
    <t>Повышение уровня защищенности населения от чрезвычайных ситуаций природного и техногенного характера</t>
  </si>
  <si>
    <t xml:space="preserve">Выполнение ежегодного Плана основных мероприятий МО ГО "Усинск" в области гражданской обороны, предупреждения и ликвидации чрезвычайных ситуаций, обеспечения пожарной безопасности и безопасности людей на водных объектах
</t>
  </si>
  <si>
    <t>Администрация МО ГО "Усинск";
Управление образования администрации МО ГО "Усинск";
Управление культуры и национальной политики администрации МО ГО "Усинск";
Управление жилищно-коммунального хозяйства администрации МО ГО "Усинск";
Территориальные органы администрации МО ГО "Усинск".</t>
  </si>
  <si>
    <t>1. Уменьшение риска возникновения пожароопасных ситуаций и пожаров в территориальных органах администрации МО ГО "Усинск" и в муниципальных учреждениях социальной сферы, повышение уровня подготовленности населения по вопросам пожарной безопасности.
2. Снижение количество несчастных случаев, связанных с гибелью людей на водных объектах МО ГО «Усинск».
3. Повышение уровня подготовленности населения по способам защиты и действиям в чрезвычайных ситуациях, а также способам защиты от опасностей, возникающих при чрезвычайных ситуациях.</t>
  </si>
  <si>
    <t>Стартегией социально-экономического развития муниципального образования городского округа "Усинск", утвержденной Решением Совета муниципального образования городского округа "Усинск" от 18.12.2014 г. № 408, определено, что главной целью экономического и социального развития муниципального образования городского округа "Усинск" является повышение уровня жизни населения на основе устойчивого развития экономики муниципального образования. 
Целью реализации Программы является обеспечение безопасности жизнедеятельности населения муниципального образования городского округа "Усинск".
Достижеие цели Программы обеспечивается путем решения следующих задач: 
1) Организация и обеспечение мер пожарной безопасности и безопасности на водных объектах; 
2) Совершенствование системы подготовки населения по вопросам гражданской обороны, способам защиты и действиям в чрезвычайных ситуациях.</t>
  </si>
  <si>
    <t>Управление ГО и ЧС администрации МО ГО "Усинск", Управление образования администраци МО ГО "Усинск",Управление жилищно-коммунального хозяйства администрации МО ГО "Усинск"; Управление культуры и национальной политики администрации МО ГО "Усинск", Администрация МО ГО "Усинск", территориальные органы администрации МО ГО "Усинск"</t>
  </si>
  <si>
    <t>Управление ГО и ЧС администрации МО ГО "Усинск", Управление образования администраци МО ГО "Усинск",Управление культуры и национальной политики администрации МО ГО "Усинск", Администрация МО ГО "Усинск", территориальные органы администрации МО ГО "Усинск"</t>
  </si>
  <si>
    <t>Администрация  
МО ГО "Усинск"</t>
  </si>
  <si>
    <t>Управление ГО и ЧС АМО ГО "Усинск"</t>
  </si>
  <si>
    <t>Управление образования 
АМО ГО "Усинск"</t>
  </si>
  <si>
    <t>Управление культуры и национальной политики 
АМО ГО "Усинск"</t>
  </si>
  <si>
    <t>Управление жилищно-коммунального хозяйства 
АМО ГО "Усинск"</t>
  </si>
  <si>
    <t>Администрация 
МО ГО "Усинск", всего в том числе:</t>
  </si>
  <si>
    <t>Администрация 
МО ГО "Усинск"</t>
  </si>
  <si>
    <t>Администрация 
пгт. Парма</t>
  </si>
  <si>
    <t>Администрация 
с. Колва</t>
  </si>
  <si>
    <t>Администрация 
с. Усть-Уса</t>
  </si>
  <si>
    <t>Администрация 
с. Усть-Лыжа</t>
  </si>
  <si>
    <t>Администрация 
с. Мутный Материк</t>
  </si>
  <si>
    <t>Администрация 
с. Щельябож</t>
  </si>
  <si>
    <t>подпрограммы 1 "Обеспечение пожарной безопасности и безопасности людей на водных объектах"</t>
  </si>
  <si>
    <t xml:space="preserve">Управление ГО и ЧС администрации МО ГО "Усинск"
</t>
  </si>
  <si>
    <t>Участники подпрограммы 
(по согласованию)</t>
  </si>
  <si>
    <t>подпрограммы 2 "Гражданская оборона и защита населения от чрезвычайных ситуаций"</t>
  </si>
  <si>
    <t>Управление гражданской обороны и чрезвычайных ситуаций администрации муниципального образования городского округа "Усинск"</t>
  </si>
  <si>
    <t>Основное мероприятие 2.6.</t>
  </si>
  <si>
    <t>Основное мероприятие 2.7.</t>
  </si>
  <si>
    <t>Выполнение мероприятий Комплексного плана противодействие идеологии терроризма на территории МО ГО "Усинск" и прочих мероприятий антитеррористической направленности</t>
  </si>
  <si>
    <t>Обеспечение деятельности единой дежурно-диспетчерской службы</t>
  </si>
  <si>
    <t>Реализация мероприятий Комплексного плана противодействие идеологии терроризма на территории  МО ГО « Усинск »  и прочих мероприятий антитеррористической направленности</t>
  </si>
  <si>
    <t>Управление ГО и ЧС АМО ГО «Усинск»</t>
  </si>
  <si>
    <t>Управление ГО и ЧС АМО ГО « Усинск »
Администрация МО ГО « Усинск »</t>
  </si>
  <si>
    <t>Предотвращение совершения правонарушений в сфере проявлений терроризма и экстремизма</t>
  </si>
  <si>
    <t>Организация и обеспечение эффективной работы органов управления, сил и средств Гражданской обороны, обеспечение безопасности населения на территории МО ГО «Усинск»</t>
  </si>
  <si>
    <t>Обеспечение содействия профилактики правонарушений в сфере проявлений терроризма и экстремизма</t>
  </si>
  <si>
    <r>
      <rPr>
        <u/>
        <sz val="11"/>
        <color theme="1"/>
        <rFont val="Times New Roman"/>
        <family val="1"/>
        <charset val="204"/>
      </rPr>
      <t>2020 г.</t>
    </r>
    <r>
      <rPr>
        <sz val="11"/>
        <color theme="1"/>
        <rFont val="Times New Roman"/>
        <family val="1"/>
        <charset val="204"/>
      </rPr>
      <t xml:space="preserve"> Приобретение, монтаж и наладка оборудования системы оповещения П166-М (здание Дом Быта), техническое обслуживание пожарной сигнализации (здание администрации);
</t>
    </r>
    <r>
      <rPr>
        <u/>
        <sz val="11"/>
        <color theme="1"/>
        <rFont val="Times New Roman"/>
        <family val="1"/>
        <charset val="204"/>
      </rPr>
      <t>2020-2022 гг.</t>
    </r>
    <r>
      <rPr>
        <sz val="11"/>
        <color theme="1"/>
        <rFont val="Times New Roman"/>
        <family val="1"/>
        <charset val="204"/>
      </rPr>
      <t xml:space="preserve"> Техническое обслуживание системы оповещения (здание администрации)
</t>
    </r>
    <r>
      <rPr>
        <u/>
        <sz val="11"/>
        <color theme="1"/>
        <rFont val="Times New Roman"/>
        <family val="1"/>
        <charset val="204"/>
      </rPr>
      <t xml:space="preserve">2021 г. </t>
    </r>
    <r>
      <rPr>
        <sz val="11"/>
        <color theme="1"/>
        <rFont val="Times New Roman"/>
        <family val="1"/>
        <charset val="204"/>
      </rPr>
      <t xml:space="preserve"> генератор для ЕДДС</t>
    </r>
  </si>
  <si>
    <t>Основное мероприятие 2.6</t>
  </si>
  <si>
    <t>Администрация МО ГО "Усинск"</t>
  </si>
  <si>
    <t>Основное мероприятие 2.7</t>
  </si>
  <si>
    <t>_____________________________/В.Г. Руденко</t>
  </si>
  <si>
    <t>Основное мероприятие 2.3. Оснащение техническими системами управления и оповещения населения при ЧС в условиях мирного и военного времени.</t>
  </si>
  <si>
    <t>Основное мероприятие 1.8. Организация контроля за соблюдением на водных объектах мер безопасности и правил поведения при проведении мероприятий с массовым пребыванием людей.</t>
  </si>
  <si>
    <t>Основное мероприятие 1.7. Подготовка мест массового отдыха населения на водных объектах с целью обеспечения их безопасности, охраны жизни и здоровья.</t>
  </si>
  <si>
    <t>Основное мероприятие 1.6. Пропаганда и обучение население мерам безопасности на водных объектах.</t>
  </si>
  <si>
    <t>Основное мероприятие 1.5. Реализация государственной политики в области обеспечения безопасности людей на водных объектах.</t>
  </si>
  <si>
    <t>Основное мероприятие 1.1. Реализация государственной политики в области пожарной безопасности и требований законодательных и иных нормативно-правовых актов в области обеспечения безопасности.</t>
  </si>
  <si>
    <t>Основное мероприятие 1.2. Оснащение современным противопожарным оборудованием (средствами защиты, эвакуации и пожаротушения) и обеспечение его безопасной работы.</t>
  </si>
  <si>
    <t>В рамках муниципальной программы  не  предусмотрена реализация федеральных, республиканских    программ и ведомственных целевых программ</t>
  </si>
  <si>
    <r>
      <t>Основное мероприятие 1.3. Организация обучения сотрудников ответственных за пожарную безопасность</t>
    </r>
    <r>
      <rPr>
        <sz val="12"/>
        <color rgb="FFFF0000"/>
        <rFont val="Times New Roman"/>
        <family val="1"/>
        <charset val="204"/>
      </rPr>
      <t xml:space="preserve"> </t>
    </r>
    <r>
      <rPr>
        <sz val="12"/>
        <color theme="1"/>
        <rFont val="Times New Roman"/>
        <family val="1"/>
        <charset val="204"/>
      </rPr>
      <t>и стимулирования добровольных пожарных ДПФ (в т.ч. участие населения в борьбе с пожарами).</t>
    </r>
  </si>
  <si>
    <t>Организация обучения сотрудников, ответственных за пожарную безопасность и стимулирования добровольных пожарных ДПФ (в т.ч. участие населения в борьбе с пожарами)</t>
  </si>
  <si>
    <t xml:space="preserve">Руководитель администрации с. Щельябож </t>
  </si>
  <si>
    <t xml:space="preserve">Руководитель администрации с. Мутный Материк </t>
  </si>
  <si>
    <t xml:space="preserve">Руководитель администрации с. Усть-Уса </t>
  </si>
  <si>
    <t xml:space="preserve">Руководитель администрации с. Усть-Лыжа </t>
  </si>
  <si>
    <t>Значение</t>
  </si>
  <si>
    <t>Наименование, единица измерения</t>
  </si>
  <si>
    <t>Целевой индикатор и показатель</t>
  </si>
  <si>
    <t>Основное мероприятие 2.1. Организация и обеспечение эффективной работы органов управления, сил и средств Гражданской обороны.</t>
  </si>
  <si>
    <t>Направле
нность</t>
  </si>
  <si>
    <t>Принадле
жность</t>
  </si>
  <si>
    <t>↑</t>
  </si>
  <si>
    <t>↓</t>
  </si>
  <si>
    <t>ИЗ; 
ИМ</t>
  </si>
  <si>
    <t>ИС</t>
  </si>
  <si>
    <t>Количество мероприятий, направленных на обучение населения и пропаганду знаний в области ГО и защиты от ЧС, ед.</t>
  </si>
  <si>
    <t>Количество оснащенных учебно-консультационных пунктов по гражданской обороне и чрезвычайным ситуациям техническими и наглядными средствами обучения, ед.</t>
  </si>
  <si>
    <t>Основное мероприятие 
1.6.</t>
  </si>
  <si>
    <t>Основное мероприятие  
1.7.</t>
  </si>
  <si>
    <t>ИЗ</t>
  </si>
  <si>
    <t>ИС; 
ИЗ</t>
  </si>
  <si>
    <t>ИС;
ИЗ</t>
  </si>
  <si>
    <t>ИС; выполнение ежегодного Плана основных мероприятий МО ГО "Усинск" в области гражданской обороны, предупреждения и ликвидации чрезвычайных ситуаций, обеспечения пожарной безопасности и безопасности людей на водных объектах</t>
  </si>
  <si>
    <t>ИС; ИЗ; выполнение ежегодного Плана основных мероприятий МО ГО "Усинск" в области гражданской обороны, предупреждения и ликвидации чрезвычайных ситуаций, обеспечения пожарной безопасности и безопасности людей на водных объектах; 
ИЗ; доля муниципальных учреждений, соответствующих требованиям пожарной безопасности, по отношению к общему количеству муниципальных учреждений, расположенных на территории МО ГО "Усинск"; 
ИЗ; удельный вес территориальных органов администрации муниципального образования городского округа «Усинск», обеспеченных противопожарными водоемами, пожарными гидрантами, соответствующими нормам положенности, по отношению к общему количеству территориальных органов</t>
  </si>
  <si>
    <t>ИС; ИЗ; выполнение ежегодного Плана основных мероприятий МО ГО "Усинск" в области гражданской обороны, предупреждения и ликвидации чрезвычайных ситуаций, обеспечения пожарной безопасности и безопасности людей на водных объектах; 
ИЗ; доля муниципальных учреждений, соответствующих требованиям пожарной безопасности, по отношению к общему количеству муниципальных учреждений, расположенных на территории МО ГО "Усинск"</t>
  </si>
  <si>
    <t>ИС; ИЗ; выполнение ежегодного Плана основных мероприятий МО ГО "Усинск" в области гражданской обороны, предупреждения и ликвидации чрезвычайных ситуаций, обеспечения пожарной безопасности и безопасности людей на водных объектах; 
ИЗ; удельный вес территориальных органов администрации муниципального образования городского округа «Усинск», обеспеченных противопожарными водоемами, пожарными гидрантами, соответствующими нормам положенности, по отношению к общему количеству территориальных органов</t>
  </si>
  <si>
    <t>ИС; ИЗ; выполнение ежегодного Плана основных мероприятий МО ГО "Усинск" в области гражданской обороны, предупреждения и ликвидации чрезвычайных ситуаций, обеспечения пожарной безопасности и безопасности людей на водных объектах; 
ИЗ; ИМ; количество несчастных случаев, произошедших на водных объектах МО ГО "Усинск"</t>
  </si>
  <si>
    <t>ИС; ИЗ; выполнение ежегодного Плана основных мероприятий МО ГО "Усинск" в области гражданской обороны, предупреждения и ликвидации чрезвычайных ситуаций, обеспечения пожарной безопасности и безопасности людей на водных объектах; 
ИЗ; ИМ; количество мероприятий, направленных на обучение населения и пропаганду знаний в области ГО и защиты от ЧС</t>
  </si>
  <si>
    <t>ИС; ИЗ; выполнение ежегодного Плана основных мероприятий МО ГО "Усинск" в области гражданской обороны, предупреждения и ликвидации чрезвычайных ситуаций, обеспечения пожарной безопасности и безопасности людей на водных объектах; 
ИЗ; ИМ; количество оснащенных учебно-консультационных пунктов по гражданской обороне и чрезвычайным ситуациям техническими и наглядными средствами обучения</t>
  </si>
  <si>
    <r>
      <t xml:space="preserve">ИЗ; ИМ; выполнение мероприятий ежегодного Комплексного плана противодействия идеологии терроризма на территории МО ГО «Усинск» </t>
    </r>
    <r>
      <rPr>
        <sz val="10"/>
        <color rgb="FF000000"/>
        <rFont val="Times New Roman"/>
        <family val="1"/>
        <charset val="204"/>
      </rPr>
      <t>и прочих мероприятий антитеррористической направленности</t>
    </r>
  </si>
  <si>
    <t>Реализация мероприятий Комплексного плана противодействие идеологии терроризма на территории  МО ГО «Усинск»  и прочих мероприятий антитеррористической направленности</t>
  </si>
  <si>
    <t>Таблица 5</t>
  </si>
  <si>
    <t>Информация о показателях результатов использования субсидий
и (или) иных межбюджетных трансфертов, предоставляемых из республиканского бюджета Республики Коми</t>
  </si>
  <si>
    <t>№ п\п</t>
  </si>
  <si>
    <t xml:space="preserve">Наименованние основного мероприятия муниципальной программы </t>
  </si>
  <si>
    <t>Наименование субсидий и (или) иного межбюджетного трансферта</t>
  </si>
  <si>
    <t>Результат использования субсидий</t>
  </si>
  <si>
    <t>Наименование показателя, единица измерения</t>
  </si>
  <si>
    <t>Плановое значение по годам</t>
  </si>
  <si>
    <t>Показатель результата использования субсидий и (или) иных межбюджетных трансфертов</t>
  </si>
  <si>
    <r>
      <t xml:space="preserve">главный специалист отдела чрезвычайных ситуаций и антитеррористической безопасности
управления гражданской обороны и чрезвычайных ситуаций
Скоробогатова Юлия Сергеевна
телефон 27571 доб. 107
gochs-usinsk@mail.ru
</t>
    </r>
    <r>
      <rPr>
        <sz val="8"/>
        <color theme="1"/>
        <rFont val="Times New Roman"/>
        <family val="1"/>
        <charset val="204"/>
      </rPr>
      <t>(должность, фамилия, имя, отчество, номер телефона и электронный адрес)</t>
    </r>
  </si>
  <si>
    <t>Региональные проекты (проекты), реализуемые в рамках программы</t>
  </si>
  <si>
    <t>Объемы финансирования региональных проектов (проектов), реализуемых в рамках подпрограммы</t>
  </si>
  <si>
    <t>Целевые индикаторы и показатели подпрограммы</t>
  </si>
  <si>
    <t>Задачи подпрограммы</t>
  </si>
  <si>
    <t>Региональные проекты (проекты), реализуемые в рамках подпрограммы</t>
  </si>
  <si>
    <t>Объёмы финансирования подпрограммы 1</t>
  </si>
  <si>
    <t>Ожидаемые результаты реализации подпрограммы</t>
  </si>
  <si>
    <t>Программно-целевые инструменты подпрограммы</t>
  </si>
  <si>
    <t>Объёмы финансирования подпрограммы 2</t>
  </si>
  <si>
    <t>…</t>
  </si>
  <si>
    <t>Ответственное 
структурное 
подразделение</t>
  </si>
  <si>
    <t>Управление гражданской обороны 
и чрезвычайных ситуаций АМО ГО "Усинск"</t>
  </si>
  <si>
    <r>
      <rPr>
        <sz val="10"/>
        <color theme="1"/>
        <rFont val="Times New Roman"/>
        <family val="1"/>
        <charset val="204"/>
      </rPr>
      <t>Управление гражданской обороны 
и чрезвычайных ситуаций АМО ГО "Усинск</t>
    </r>
    <r>
      <rPr>
        <sz val="11"/>
        <color theme="1"/>
        <rFont val="Calibri"/>
        <family val="2"/>
        <charset val="204"/>
        <scheme val="minor"/>
      </rPr>
      <t>"</t>
    </r>
  </si>
  <si>
    <t>Ответственный исполнитель</t>
  </si>
  <si>
    <t>Связь с целевыми индикаторами и показателями муниципальной программы (подпрограммы)</t>
  </si>
  <si>
    <t>Основное мероприятие 1.10</t>
  </si>
  <si>
    <t>Строительство пожарных водоемов</t>
  </si>
  <si>
    <t xml:space="preserve"> " 26 " октября 2022 года</t>
  </si>
  <si>
    <t>Внебюджетные источники</t>
  </si>
  <si>
    <t>Основное меропритие 1.10</t>
  </si>
  <si>
    <t>Ожидаемый непосредственный результат (краткое описание)</t>
  </si>
  <si>
    <t>Проектные мероприятия</t>
  </si>
  <si>
    <t>Полетова Т.Н.,
руководитель территориального органа
Администрация 
с. Усть-Уса</t>
  </si>
  <si>
    <t>Беляев А.В., 
руководитель территориального органа
Администрация 
с. Усть-Лыжа</t>
  </si>
  <si>
    <t>Коваленко Е.П., 
руководитель территориального органа
Администрация 
с. Мутный Материк</t>
  </si>
  <si>
    <t>1) Увеличение доли муниципальных учреждений, соответствующих требованиям пожарной безопасности, по отношению к общему количеству муниципальных учреждений, расположенных на территории муниципального образования городского округа "Усинск";
2) Увеличение удельного веса территориальных органов администрации муниципального образования городского округа "Усинск", обеспеченных противопожарными водоемами, пожарными гидрантами, соответствующими нормам положенности, по отношению к общему количеству территориальных органов;
3) Снижение количества несчастных случаев, происходящих на водных объектах муниципального обраования городского округа "Усинск"</t>
  </si>
  <si>
    <t>Нуртдинов Р.Р., руководитель территориального органа
Администрация 
пгт. Парма</t>
  </si>
  <si>
    <t>Прогнозирование черезвычайных ситуаций связанных с резким поднятием паводковых вод</t>
  </si>
  <si>
    <t>Усовершенствование приемов и действий при возникновении пожара,
позволяющие выработать практические навыки по предупреждению и ликвидации ЧС</t>
  </si>
  <si>
    <t>Своевременное оповещение населения, в том числе экстренное оповещение населения, об опасностях, возникающих при военных конфликтах или вследствие этих конфликтов, а также при чрезвычайных ситуациях природного и техногенного характера</t>
  </si>
  <si>
    <t>Начальник управления ГО и ЧС</t>
  </si>
  <si>
    <t>С.К. Росликова</t>
  </si>
  <si>
    <t>Ю.А. Орлов</t>
  </si>
  <si>
    <t>О.В. Иванова</t>
  </si>
  <si>
    <t>Е.П. Коваленко</t>
  </si>
  <si>
    <t>Т.Н. Полетова</t>
  </si>
  <si>
    <t>А.В. Беляев</t>
  </si>
  <si>
    <t>Руководитель администрации пгт. Парма</t>
  </si>
  <si>
    <t>Р.Р. Нуртдинов</t>
  </si>
  <si>
    <t>Л.В. Кравчун</t>
  </si>
  <si>
    <t xml:space="preserve">             </t>
  </si>
  <si>
    <t>Процессные мероприятия</t>
  </si>
  <si>
    <t>Основное мероприятие 1.10.</t>
  </si>
  <si>
    <t>Строительство пожарных вожоёмов</t>
  </si>
  <si>
    <t xml:space="preserve">Снижение рисков возможных чрезвычайных ситуаций и минимизация их последствий </t>
  </si>
  <si>
    <t>Проектныеые мероприятия</t>
  </si>
  <si>
    <t>Снижение рисков возникновения чрезвычайных ситуаций, а также сохранение здоровья людей, предотвращение ущерба материальных потерь путем заблаговременного проведения предупредительных мер</t>
  </si>
  <si>
    <t xml:space="preserve">Реализация государственной политики в области обеспечения безопасности людей на водных объектах </t>
  </si>
  <si>
    <t>Повышение эффективности мероприятий по противодействию терроризма и его идеологии в сфере образования и молодёжной среде</t>
  </si>
  <si>
    <t>Количество несчастных случаев, произошедших на водных объектах МО "Усинск" РК, ед.</t>
  </si>
  <si>
    <t>Орлов Ю.А., 
руководитель
Управления образования</t>
  </si>
  <si>
    <t>Иванова О.В.,
руководитель
Управления культуры и национальной политики</t>
  </si>
  <si>
    <t>Голенастов В.А.,
руководитель
Управления жилищно-коммунального хозяйства</t>
  </si>
  <si>
    <t>Разработка нормативно-правовых документов в области обеспечения безопасности,  реализация государственной политики в области пожарной безопасности</t>
  </si>
  <si>
    <t>В. А. Голенастов</t>
  </si>
  <si>
    <t>К.В. Ершова</t>
  </si>
  <si>
    <t xml:space="preserve">И.О. руководителя администрации с.Колва </t>
  </si>
  <si>
    <t>Ершова К.В., 
и.о. руководителя территориального органа Администрация  с. Колва</t>
  </si>
  <si>
    <t>4.</t>
  </si>
  <si>
    <t>10.</t>
  </si>
  <si>
    <t>Задача 1. Противодействие распространению идеологии терроризма и экстремизма</t>
  </si>
  <si>
    <t>12.</t>
  </si>
  <si>
    <t>13.</t>
  </si>
  <si>
    <t>Основное мероприятие 3.2. Разработка информационных материалов, памяток по вопросам противодействия терроризму и экстремизму</t>
  </si>
  <si>
    <t>Задача 3. Обеспечение антитеррористической защищённости мест массового пребывания людей</t>
  </si>
  <si>
    <t>Белопольский А.В., 
начальник 
Управления ГО и ЧС</t>
  </si>
  <si>
    <t xml:space="preserve"> Территориальные органы
Администрация 
МО "Усинск" РК
Белопольский А.В., 
начальник 
Управления ГО и ЧС</t>
  </si>
  <si>
    <t>Белопольский А.В., 
начальник 
Управления 
ГО и ЧС</t>
  </si>
  <si>
    <t>А.В. Белопольский</t>
  </si>
  <si>
    <t>Итого по подпрограмме 3</t>
  </si>
  <si>
    <t>Количество размещенных в средствах массовой информации информационных материалов по вопросам противодействия терроризму и экстремизму</t>
  </si>
  <si>
    <t>Количество проведенных мероприятий, направленных на формирование у несовершеннолетних уважительного отношения ко всем национальностям, этносам и религиям</t>
  </si>
  <si>
    <t>Организация и обеспечение эффективной работы по информационному просвещению несовершеннолетних, а так же проведение мероприятий, направленных на формирование уважительного отношения ко всем национальностям, этносам и религиям</t>
  </si>
  <si>
    <t>Минимизация и (или) ликвидация последствий проявлений терроризма и экстремизма, организация укрепления правопорядка и общественной безопасности, усиление борьбы с преступностью и профилактика правонарушений</t>
  </si>
  <si>
    <t>Задача 2. Создание муниципальной системы оперативного реагирования на предупреждение межнационального и межконфессионального конфликта</t>
  </si>
  <si>
    <t>Основное мероприятие 3.3. Формирование у подрастающего поколения уважительного отношения ко всем национальностям, этносам и религиям</t>
  </si>
  <si>
    <t>14.</t>
  </si>
  <si>
    <t>Основное мероприятие 3.4. Приобретение и установка инженерно-технических средств охраны объектов муниципальных учреждений (организаций)</t>
  </si>
  <si>
    <t>Объекты (муниципальные учреждения и организации), оборудованные в соответствии с требованиями антитеррористической защищённости</t>
  </si>
  <si>
    <r>
      <rPr>
        <i/>
        <sz val="12"/>
        <color theme="1"/>
        <rFont val="Times New Roman"/>
        <family val="1"/>
        <charset val="204"/>
      </rPr>
      <t>Контрольное событие № 6:</t>
    </r>
    <r>
      <rPr>
        <sz val="12"/>
        <color theme="1"/>
        <rFont val="Times New Roman"/>
        <family val="1"/>
        <charset val="204"/>
      </rPr>
      <t xml:space="preserve"> Установка противопожарных дверей</t>
    </r>
  </si>
  <si>
    <r>
      <rPr>
        <i/>
        <sz val="12"/>
        <color theme="1"/>
        <rFont val="Times New Roman"/>
        <family val="1"/>
        <charset val="204"/>
      </rPr>
      <t xml:space="preserve">Контрольное событие № 7: </t>
    </r>
    <r>
      <rPr>
        <sz val="12"/>
        <color theme="1"/>
        <rFont val="Times New Roman"/>
        <family val="1"/>
        <charset val="204"/>
      </rPr>
      <t>Установка дополнительных пожарных извещателей</t>
    </r>
  </si>
  <si>
    <r>
      <rPr>
        <i/>
        <sz val="12"/>
        <color theme="1"/>
        <rFont val="Times New Roman"/>
        <family val="1"/>
        <charset val="204"/>
      </rPr>
      <t xml:space="preserve">Контрольное событие № 8: </t>
    </r>
    <r>
      <rPr>
        <sz val="12"/>
        <color theme="1"/>
        <rFont val="Times New Roman"/>
        <family val="1"/>
        <charset val="204"/>
      </rPr>
      <t>Приобретение аккумуляторов для автоматической пожарной сигнализации</t>
    </r>
  </si>
  <si>
    <r>
      <rPr>
        <i/>
        <sz val="12"/>
        <color theme="1"/>
        <rFont val="Times New Roman"/>
        <family val="1"/>
        <charset val="204"/>
      </rPr>
      <t xml:space="preserve">Контрольное событие № 9: </t>
    </r>
    <r>
      <rPr>
        <sz val="12"/>
        <color theme="1"/>
        <rFont val="Times New Roman"/>
        <family val="1"/>
        <charset val="204"/>
      </rPr>
      <t>Установка аварийного освещения</t>
    </r>
  </si>
  <si>
    <r>
      <rPr>
        <i/>
        <sz val="12"/>
        <color theme="1"/>
        <rFont val="Times New Roman"/>
        <family val="1"/>
        <charset val="204"/>
      </rPr>
      <t xml:space="preserve">Контрольное событие № 11: </t>
    </r>
    <r>
      <rPr>
        <sz val="12"/>
        <color theme="1"/>
        <rFont val="Times New Roman"/>
        <family val="1"/>
        <charset val="204"/>
      </rPr>
      <t xml:space="preserve">Приобретение средств индивидуальной защиты органов дыхания </t>
    </r>
  </si>
  <si>
    <r>
      <rPr>
        <i/>
        <sz val="12"/>
        <color theme="1"/>
        <rFont val="Times New Roman"/>
        <family val="1"/>
        <charset val="204"/>
      </rPr>
      <t xml:space="preserve">Контрольное событие № 12: </t>
    </r>
    <r>
      <rPr>
        <sz val="12"/>
        <color theme="1"/>
        <rFont val="Times New Roman"/>
        <family val="1"/>
        <charset val="204"/>
      </rPr>
      <t>Приобретение планов эвакуации</t>
    </r>
  </si>
  <si>
    <r>
      <t xml:space="preserve">Контрольное событие № 13: </t>
    </r>
    <r>
      <rPr>
        <sz val="12"/>
        <color theme="1"/>
        <rFont val="Times New Roman"/>
        <family val="1"/>
        <charset val="204"/>
      </rPr>
      <t>Приобретение пожарных рукавов</t>
    </r>
  </si>
  <si>
    <r>
      <t xml:space="preserve">Контрольное событие № 19: </t>
    </r>
    <r>
      <rPr>
        <sz val="12"/>
        <color theme="1"/>
        <rFont val="Times New Roman"/>
        <family val="1"/>
        <charset val="204"/>
      </rPr>
      <t>Техническое обслуживание и ремонт пожарной сигнализации и систем пожаротушения</t>
    </r>
  </si>
  <si>
    <r>
      <t xml:space="preserve">Контрольное событие № 20: </t>
    </r>
    <r>
      <rPr>
        <sz val="12"/>
        <color theme="1"/>
        <rFont val="Times New Roman"/>
        <family val="1"/>
        <charset val="204"/>
      </rPr>
      <t>Техническое обслуживание огнетушителей</t>
    </r>
  </si>
  <si>
    <r>
      <t xml:space="preserve">Контрольное событие № 22: </t>
    </r>
    <r>
      <rPr>
        <sz val="12"/>
        <color theme="1"/>
        <rFont val="Times New Roman"/>
        <family val="1"/>
        <charset val="204"/>
      </rPr>
      <t xml:space="preserve">Техническое обслуживание пожарной сигнализации в здании администрации </t>
    </r>
  </si>
  <si>
    <r>
      <t xml:space="preserve">Контрольное событие № 27: </t>
    </r>
    <r>
      <rPr>
        <sz val="12"/>
        <color theme="1"/>
        <rFont val="Times New Roman"/>
        <family val="1"/>
        <charset val="204"/>
      </rPr>
      <t>Техническое обслуживание пожарной сигнализации в здании администрации</t>
    </r>
  </si>
  <si>
    <r>
      <t>Контрольное событие № 30:</t>
    </r>
    <r>
      <rPr>
        <sz val="12"/>
        <color theme="1"/>
        <rFont val="Times New Roman"/>
        <family val="1"/>
        <charset val="204"/>
      </rPr>
      <t>Обустройство минерализованной полосы</t>
    </r>
  </si>
  <si>
    <r>
      <t>Контрольное событие № 31:</t>
    </r>
    <r>
      <rPr>
        <sz val="12"/>
        <color theme="1"/>
        <rFont val="Times New Roman"/>
        <family val="1"/>
        <charset val="204"/>
      </rPr>
      <t>Работы по обслуживанию ИНПВ</t>
    </r>
  </si>
  <si>
    <r>
      <t xml:space="preserve">Контрольное событие № 32: </t>
    </r>
    <r>
      <rPr>
        <sz val="12"/>
        <color theme="1"/>
        <rFont val="Times New Roman"/>
        <family val="1"/>
        <charset val="204"/>
      </rPr>
      <t>Техническое обслуживание пожарной сигнализации</t>
    </r>
  </si>
  <si>
    <r>
      <t xml:space="preserve">Контрольное событие №  38: </t>
    </r>
    <r>
      <rPr>
        <sz val="12"/>
        <color theme="1"/>
        <rFont val="Times New Roman"/>
        <family val="1"/>
        <charset val="204"/>
      </rPr>
      <t>Обустройство (восстановление) пожарных водоёмов</t>
    </r>
  </si>
  <si>
    <r>
      <t xml:space="preserve">Контрольное событие № 39: </t>
    </r>
    <r>
      <rPr>
        <sz val="12"/>
        <color theme="1"/>
        <rFont val="Times New Roman"/>
        <family val="1"/>
        <charset val="204"/>
      </rPr>
      <t>Техническое обслуживание пожарной сигнализации</t>
    </r>
  </si>
  <si>
    <r>
      <t xml:space="preserve">Контрольное событие № 37: </t>
    </r>
    <r>
      <rPr>
        <sz val="12"/>
        <color theme="1"/>
        <rFont val="Times New Roman"/>
        <family val="1"/>
        <charset val="204"/>
      </rPr>
      <t>Приобретение материальных запасов</t>
    </r>
  </si>
  <si>
    <r>
      <t xml:space="preserve">Контрольное событие № 41: </t>
    </r>
    <r>
      <rPr>
        <sz val="12"/>
        <rFont val="Times New Roman"/>
        <family val="1"/>
        <charset val="204"/>
      </rPr>
      <t>Приобретение материальных запасов</t>
    </r>
  </si>
  <si>
    <r>
      <t>Контрольное событие № 40:</t>
    </r>
    <r>
      <rPr>
        <sz val="12"/>
        <rFont val="Times New Roman"/>
        <family val="1"/>
        <charset val="204"/>
      </rPr>
      <t>Обустройство минерализованной полосы</t>
    </r>
  </si>
  <si>
    <r>
      <t xml:space="preserve">Контрольное событие № 43: </t>
    </r>
    <r>
      <rPr>
        <sz val="12"/>
        <color theme="1"/>
        <rFont val="Times New Roman"/>
        <family val="1"/>
        <charset val="204"/>
      </rPr>
      <t>Обустройство (восстановление) пожарных водоёмов</t>
    </r>
  </si>
  <si>
    <r>
      <t xml:space="preserve">Контрольное событие № 46: </t>
    </r>
    <r>
      <rPr>
        <sz val="12"/>
        <color theme="1"/>
        <rFont val="Times New Roman"/>
        <family val="1"/>
        <charset val="204"/>
      </rPr>
      <t>Обучение сотрудников пожарной безопасности</t>
    </r>
  </si>
  <si>
    <r>
      <t xml:space="preserve">Контрольное событие № 52: </t>
    </r>
    <r>
      <rPr>
        <sz val="12"/>
        <color theme="1"/>
        <rFont val="Times New Roman"/>
        <family val="1"/>
        <charset val="204"/>
      </rPr>
      <t>Организация работы 2-х водомерных постов</t>
    </r>
  </si>
  <si>
    <r>
      <t>Контрольное событие № 60:</t>
    </r>
    <r>
      <rPr>
        <sz val="12"/>
        <color theme="1"/>
        <rFont val="Times New Roman"/>
        <family val="1"/>
        <charset val="204"/>
      </rPr>
      <t>Приобретение оборудования и установкавидеонаблюдения в здании АМО "Усинск" РК</t>
    </r>
  </si>
  <si>
    <t>Исп. Уланова Ю.С.
27-571 (104)</t>
  </si>
  <si>
    <t xml:space="preserve">
Полетова Т.Н., руководителя территориального органа
Администрация 
с. Усть-Уса
Белопольский А.В., начальник 
Управления ГО и ЧС</t>
  </si>
  <si>
    <t>«____»______________2025 г.</t>
  </si>
  <si>
    <t>«Обеспечение безопасности жизнедеятельности населения» на 2025 год</t>
  </si>
  <si>
    <t>Контрольное событие № 2: Заключение договора с ГАУ РК "Коми региональный лесопожарный центр" на выполнение работ по тушению пожаров на территории муниципальных лесов в течении пожароопасного сезона 2025 г.</t>
  </si>
  <si>
    <t>"____" ____________2025 г.</t>
  </si>
  <si>
    <r>
      <rPr>
        <i/>
        <sz val="12"/>
        <color theme="1"/>
        <rFont val="Times New Roman"/>
        <family val="1"/>
        <charset val="204"/>
      </rPr>
      <t>Контрольное событие № 1:</t>
    </r>
    <r>
      <rPr>
        <sz val="12"/>
        <color theme="1"/>
        <rFont val="Times New Roman"/>
        <family val="1"/>
        <charset val="204"/>
      </rPr>
      <t xml:space="preserve"> Утверждение плана основных мероприятий муниципального округа "Усинск" РК в области гражданской обороны, предупреждение и ликвидация чрезвычайных ситуаций, обеспечение пожарной безопасности и безопасности людей на водных объектах на 2025 год.</t>
    </r>
  </si>
  <si>
    <r>
      <rPr>
        <i/>
        <sz val="12"/>
        <color rgb="FFFF0000"/>
        <rFont val="Times New Roman"/>
        <family val="1"/>
        <charset val="204"/>
      </rPr>
      <t xml:space="preserve">Контрольное событие № 17: </t>
    </r>
    <r>
      <rPr>
        <sz val="12"/>
        <color rgb="FFFF0000"/>
        <rFont val="Times New Roman"/>
        <family val="1"/>
        <charset val="204"/>
      </rPr>
      <t>Приведение в нормативное состояние пожарного водоёма</t>
    </r>
  </si>
  <si>
    <r>
      <rPr>
        <i/>
        <sz val="12"/>
        <color theme="1"/>
        <rFont val="Times New Roman"/>
        <family val="1"/>
        <charset val="204"/>
      </rPr>
      <t xml:space="preserve">Контрольное событие № 7: </t>
    </r>
    <r>
      <rPr>
        <sz val="12"/>
        <color theme="1"/>
        <rFont val="Times New Roman"/>
        <family val="1"/>
        <charset val="204"/>
      </rPr>
      <t xml:space="preserve">Приобретение первичных средств пожаротушения </t>
    </r>
  </si>
  <si>
    <r>
      <rPr>
        <i/>
        <sz val="12"/>
        <color theme="1"/>
        <rFont val="Times New Roman"/>
        <family val="1"/>
        <charset val="204"/>
      </rPr>
      <t xml:space="preserve">Контрольное событие № 6: </t>
    </r>
    <r>
      <rPr>
        <sz val="12"/>
        <color theme="1"/>
        <rFont val="Times New Roman"/>
        <family val="1"/>
        <charset val="204"/>
      </rPr>
      <t xml:space="preserve">Испытание наружных маршевых и наружных вертикальных пожарных лестниц </t>
    </r>
  </si>
  <si>
    <r>
      <rPr>
        <i/>
        <sz val="12"/>
        <color theme="1"/>
        <rFont val="Times New Roman"/>
        <family val="1"/>
        <charset val="204"/>
      </rPr>
      <t xml:space="preserve">Контрольное событие № 2: </t>
    </r>
    <r>
      <rPr>
        <sz val="12"/>
        <color theme="1"/>
        <rFont val="Times New Roman"/>
        <family val="1"/>
        <charset val="204"/>
      </rPr>
      <t>Монтаж (замена) автоматической пожарной сигнализации и речевого оповещения</t>
    </r>
  </si>
  <si>
    <r>
      <t xml:space="preserve">Контрольное событие № 33: </t>
    </r>
    <r>
      <rPr>
        <sz val="12"/>
        <color theme="1"/>
        <rFont val="Times New Roman"/>
        <family val="1"/>
        <charset val="204"/>
      </rPr>
      <t>Приобретение пожарного инвентаря</t>
    </r>
  </si>
  <si>
    <r>
      <t xml:space="preserve">Контрольное событие №  34: </t>
    </r>
    <r>
      <rPr>
        <sz val="12"/>
        <color theme="1"/>
        <rFont val="Times New Roman"/>
        <family val="1"/>
        <charset val="204"/>
      </rPr>
      <t>Приобретение ГСМ для мотопомп</t>
    </r>
  </si>
  <si>
    <t>Менников И.А., руководитель территориального органа
Администрация
с. Щельябож</t>
  </si>
  <si>
    <t>Менников И.А., руководитель территориального органа
Администрация 
с. Щельябож</t>
  </si>
  <si>
    <t>Иванова О.В.,
руководитель
Управления культуры и национальной политики
Полетова Т.Н.,
руководитель территориального органа
Администрация 
с. Усть-Уса</t>
  </si>
  <si>
    <t>Белопольский А.В., 
начальник 
Управления 
ГО и ЧС
Ершова К.В., 
и.о. руководителя территориального органа Администрация  с. Колва</t>
  </si>
  <si>
    <t>Подпрограмма 3 «Профилактика терроризма и экстремизма»</t>
  </si>
  <si>
    <t>Основное мероприятие 2.6. Обеспечение деятельности единой дежурно-диспетчерской службы</t>
  </si>
  <si>
    <t>Организация и обеспечение эффективной работы органов управления, сил и средств Гражданской обороны, обеспечение безопасности населения на территории муниципального округа «Усинск» Республики Коми</t>
  </si>
  <si>
    <t>И.А. Менников</t>
  </si>
  <si>
    <r>
      <t xml:space="preserve">Контрольное событие № 37: </t>
    </r>
    <r>
      <rPr>
        <sz val="12"/>
        <color theme="1"/>
        <rFont val="Times New Roman"/>
        <family val="1"/>
        <charset val="204"/>
      </rPr>
      <t>Техническое обслуживание пожарной сигнализации</t>
    </r>
  </si>
  <si>
    <t xml:space="preserve">
Нуртдинов Р.Р., руководитель территориального органа
Администрация 
пгт. Парма</t>
  </si>
  <si>
    <r>
      <rPr>
        <i/>
        <sz val="12"/>
        <color theme="1"/>
        <rFont val="Times New Roman"/>
        <family val="1"/>
        <charset val="204"/>
      </rPr>
      <t>Контрольное событие № 8:</t>
    </r>
    <r>
      <rPr>
        <sz val="12"/>
        <color theme="1"/>
        <rFont val="Times New Roman"/>
        <family val="1"/>
        <charset val="204"/>
      </rPr>
      <t xml:space="preserve"> Приобретение пожарных рукавов</t>
    </r>
  </si>
  <si>
    <r>
      <rPr>
        <i/>
        <sz val="12"/>
        <color theme="1"/>
        <rFont val="Times New Roman"/>
        <family val="1"/>
        <charset val="204"/>
      </rPr>
      <t>Контрольное событие № 9:</t>
    </r>
    <r>
      <rPr>
        <sz val="12"/>
        <color theme="1"/>
        <rFont val="Times New Roman"/>
        <family val="1"/>
        <charset val="204"/>
      </rPr>
      <t xml:space="preserve"> Приобретение подставок под огнетушители</t>
    </r>
  </si>
  <si>
    <r>
      <rPr>
        <i/>
        <sz val="12"/>
        <color theme="1"/>
        <rFont val="Times New Roman"/>
        <family val="1"/>
        <charset val="204"/>
      </rPr>
      <t>Контрольное событие № 10:</t>
    </r>
    <r>
      <rPr>
        <sz val="12"/>
        <color theme="1"/>
        <rFont val="Times New Roman"/>
        <family val="1"/>
        <charset val="204"/>
      </rPr>
      <t xml:space="preserve"> Приобретение планов эвакуации</t>
    </r>
  </si>
  <si>
    <r>
      <t xml:space="preserve">Контрольное событие № 12: </t>
    </r>
    <r>
      <rPr>
        <sz val="12"/>
        <color theme="1"/>
        <rFont val="Times New Roman"/>
        <family val="1"/>
        <charset val="204"/>
      </rPr>
      <t>Проверка и перезарядка огнетушителей</t>
    </r>
  </si>
  <si>
    <r>
      <t xml:space="preserve">Контрольное событие № 14: </t>
    </r>
    <r>
      <rPr>
        <sz val="12"/>
        <color theme="1"/>
        <rFont val="Times New Roman"/>
        <family val="1"/>
        <charset val="204"/>
      </rPr>
      <t>Приобретение огнетушителей</t>
    </r>
  </si>
  <si>
    <r>
      <t xml:space="preserve">Контрольное событие № 15: </t>
    </r>
    <r>
      <rPr>
        <sz val="12"/>
        <color theme="1"/>
        <rFont val="Times New Roman"/>
        <family val="1"/>
        <charset val="204"/>
      </rPr>
      <t>Приобретение противопожарной двери</t>
    </r>
  </si>
  <si>
    <r>
      <rPr>
        <i/>
        <sz val="12"/>
        <color theme="1"/>
        <rFont val="Times New Roman"/>
        <family val="1"/>
        <charset val="204"/>
      </rPr>
      <t>Контрольное событие № 16:</t>
    </r>
    <r>
      <rPr>
        <sz val="12"/>
        <color theme="1"/>
        <rFont val="Times New Roman"/>
        <family val="1"/>
        <charset val="204"/>
      </rPr>
      <t>Проведение замеров сопротивления изоляции электросетей и контура заземления</t>
    </r>
  </si>
  <si>
    <r>
      <rPr>
        <i/>
        <sz val="12"/>
        <rFont val="Times New Roman"/>
        <family val="1"/>
        <charset val="204"/>
      </rPr>
      <t xml:space="preserve">Контрольное событие № 19: </t>
    </r>
    <r>
      <rPr>
        <sz val="12"/>
        <rFont val="Times New Roman"/>
        <family val="1"/>
        <charset val="204"/>
      </rPr>
      <t>Погашение кредиторской задолженности  за поставку тепловой энергии для пожарного водоёма</t>
    </r>
  </si>
  <si>
    <r>
      <t>Контрольное событие № 35:</t>
    </r>
    <r>
      <rPr>
        <sz val="12"/>
        <color theme="1"/>
        <rFont val="Times New Roman"/>
        <family val="1"/>
        <charset val="204"/>
      </rPr>
      <t>Работы по обслуживанию ИНПВ</t>
    </r>
  </si>
  <si>
    <r>
      <t>Контрольное событие № 38:</t>
    </r>
    <r>
      <rPr>
        <sz val="12"/>
        <color theme="1"/>
        <rFont val="Times New Roman"/>
        <family val="1"/>
        <charset val="204"/>
      </rPr>
      <t>Работы по обслуживанию ИНПВ</t>
    </r>
  </si>
  <si>
    <r>
      <t>Контрольное событие № 41:</t>
    </r>
    <r>
      <rPr>
        <sz val="12"/>
        <rFont val="Times New Roman"/>
        <family val="1"/>
        <charset val="204"/>
      </rPr>
      <t xml:space="preserve"> Проведение замеров сопротивления изоляции электросетей и контура заземления</t>
    </r>
  </si>
  <si>
    <r>
      <t>Контрольное событие № 42:</t>
    </r>
    <r>
      <rPr>
        <sz val="12"/>
        <rFont val="Times New Roman"/>
        <family val="1"/>
        <charset val="204"/>
      </rPr>
      <t>Обогрев пожарного водоёма</t>
    </r>
  </si>
  <si>
    <r>
      <t>Контрольное событие № 43:</t>
    </r>
    <r>
      <rPr>
        <sz val="12"/>
        <color theme="1"/>
        <rFont val="Times New Roman"/>
        <family val="1"/>
        <charset val="204"/>
      </rPr>
      <t>Работы по обслуживанию ИНПВ</t>
    </r>
  </si>
  <si>
    <r>
      <t>Контрольное событие № 44:</t>
    </r>
    <r>
      <rPr>
        <sz val="12"/>
        <color theme="1"/>
        <rFont val="Times New Roman"/>
        <family val="1"/>
        <charset val="204"/>
      </rPr>
      <t xml:space="preserve">Обслуживание и ремонт автоматической пожарной сигнализации в здании администрации </t>
    </r>
  </si>
  <si>
    <r>
      <t>Контрольное событие № 45:</t>
    </r>
    <r>
      <rPr>
        <sz val="12"/>
        <color theme="1"/>
        <rFont val="Times New Roman"/>
        <family val="1"/>
        <charset val="204"/>
      </rPr>
      <t xml:space="preserve">Разработка проектной документации для замены автоматической пожарной сигнализации </t>
    </r>
  </si>
  <si>
    <r>
      <t xml:space="preserve">Контрольное событие № 55: </t>
    </r>
    <r>
      <rPr>
        <sz val="12"/>
        <color theme="1"/>
        <rFont val="Times New Roman"/>
        <family val="1"/>
        <charset val="204"/>
      </rPr>
      <t>Техническое обслуживание системы оповещения население в д. Сынянырд и с. Колва</t>
    </r>
  </si>
  <si>
    <t>Кулик О.П. 
начальник
Административно-хозяйственного отдела администрации</t>
  </si>
  <si>
    <t xml:space="preserve">Заместитель главы администрации округа "Усинск" </t>
  </si>
  <si>
    <t>Выполнение ежегодного Плана основных мероприятий муниципального округа "Усинск" Республики Комив области гражданской обороны, предупреждения и ликвидации чрезвычайных ситуаций, обеспечения пожарной безопасности и безопасности людей на водных объектах; %</t>
  </si>
  <si>
    <t>Основное мероприятие 3.1. Реализация мероприятий Комплексного плана противодействие идеологии терроризма на территории  муниципального округа "Усинск" Республики Комии прочих мероприятий антитеррористической направленности</t>
  </si>
  <si>
    <t>Выполнение ежегодного Плана основных мероприятий муниципального округа "Усинск" Республики Коми в области гражданской обороны, предупреждения и ликвидации чрезвычайных ситуаций, обеспечения пожарной безопасности и безопасности людей на водных объектах, %</t>
  </si>
  <si>
    <t xml:space="preserve">Выполнение ежегодного Плана основных мероприятий муниципального округа "Усинск" Республики Коми в области гражданской обороны, предупреждения и ликвидации чрезвычайных ситуаций, обеспечения пожарной безопасности и безопасности людей на водных объектах, % </t>
  </si>
  <si>
    <t>Доля муниципальных учреждений, соответствующих требованиям пожарной безопасности, по отношению к общему количеству муниципальных учреждений, расположенных на территории муниципального округа "Усинск" Республики Коми, %</t>
  </si>
  <si>
    <t>Количество несчастных случаев, произошедших на водных объектах муниципального округа "Усинск" Республики Коми, ед.</t>
  </si>
  <si>
    <t>Выполнение ежегодного Плана основных мероприятий муниципального округа "Усинск" Республики Коми в области гражданской обороны, предупреждения и ликвидации чрезвычайных ситуаций, обеспечения пожарной безопасности и безопасности людей на водных объектах; %</t>
  </si>
  <si>
    <t>Выполнение мероприятий ежегодного Комплексного плана противодействия идеологии терроризма на территории муниципального округа "Усинск" Республики Коми и прочих мероприятий антитеррористической направленности, %</t>
  </si>
  <si>
    <t>Территориальные органы Администрации муниципального округа "Усинск" Республики Коми</t>
  </si>
  <si>
    <r>
      <rPr>
        <i/>
        <sz val="12"/>
        <color theme="1"/>
        <rFont val="Times New Roman"/>
        <family val="1"/>
        <charset val="204"/>
      </rPr>
      <t xml:space="preserve">Контрольное событие № 3: </t>
    </r>
    <r>
      <rPr>
        <sz val="12"/>
        <color theme="1"/>
        <rFont val="Times New Roman"/>
        <family val="1"/>
        <charset val="204"/>
      </rPr>
      <t>Техническое обслуживание и ремонт пожарной сигнализации и систем пожаротушения</t>
    </r>
  </si>
  <si>
    <t xml:space="preserve">
Белопольский А.В., 
начальник 
Управления ГО и ЧС
Полетова Т.Н.,
руководитель территориального органа
Администрация 
с. Усть-Уса</t>
  </si>
  <si>
    <t xml:space="preserve">Белопольский А.В., 
начальник 
Управления ГО и ЧС
 Территориальные органы
Администрации 
муниципального округа "Усинск" Республики Коми
</t>
  </si>
  <si>
    <t>Орлов Ю.А., 
руководитель
Управления образования
Иванова О.В.,
руководитель
Управления культуры и национальной политики</t>
  </si>
  <si>
    <t>Орлов Ю.А., 
руководитель
Управления образования
Иванова О.В.,
руководитель
Управления культуры и национальной политики
Менников И.А., руководитель территориального органа
Администрация
с. Щельябож</t>
  </si>
  <si>
    <r>
      <rPr>
        <i/>
        <sz val="12"/>
        <color theme="1"/>
        <rFont val="Times New Roman"/>
        <family val="1"/>
        <charset val="204"/>
      </rPr>
      <t>Контрольное событие № 5:</t>
    </r>
    <r>
      <rPr>
        <sz val="12"/>
        <color theme="1"/>
        <rFont val="Times New Roman"/>
        <family val="1"/>
        <charset val="204"/>
      </rPr>
      <t xml:space="preserve"> Проверка работоспособности сетей внутреннего противопожарного водопровода</t>
    </r>
  </si>
  <si>
    <r>
      <rPr>
        <i/>
        <sz val="12"/>
        <color theme="1"/>
        <rFont val="Times New Roman"/>
        <family val="1"/>
        <charset val="204"/>
      </rPr>
      <t xml:space="preserve">Контрольное событие № 17: </t>
    </r>
    <r>
      <rPr>
        <sz val="12"/>
        <color theme="1"/>
        <rFont val="Times New Roman"/>
        <family val="1"/>
        <charset val="204"/>
      </rPr>
      <t xml:space="preserve">Проведение проверки роботоспособности сетей внутреннего противопожарного водопровода </t>
    </r>
  </si>
  <si>
    <t>Иванова О.В.,
руководитель
Управления культуры и национальной политики
Кулик О.П. 
начальник
Административно-хозяйственного отдела администрации</t>
  </si>
  <si>
    <t>Ершова К.В., 
и.о. руководителя территориального органа Администрация  с. Колва
Полетова Т.Н.,
руководитель территориального органа
Администрация 
с. Усть-Уса
Менников И.А., руководитель территориального органа
Администрация
с. Щельябож</t>
  </si>
  <si>
    <r>
      <rPr>
        <i/>
        <sz val="12"/>
        <color theme="1"/>
        <rFont val="Times New Roman"/>
        <family val="1"/>
        <charset val="204"/>
      </rPr>
      <t>Контрольное событие № 7:</t>
    </r>
    <r>
      <rPr>
        <sz val="12"/>
        <color theme="1"/>
        <rFont val="Times New Roman"/>
        <family val="1"/>
        <charset val="204"/>
      </rPr>
      <t xml:space="preserve"> Приобретение материально-технических средств на обеспечение пожарной безопасности</t>
    </r>
  </si>
  <si>
    <r>
      <t xml:space="preserve">Контрольное событие № 8: </t>
    </r>
    <r>
      <rPr>
        <sz val="12"/>
        <color theme="1"/>
        <rFont val="Times New Roman"/>
        <family val="1"/>
        <charset val="204"/>
      </rPr>
      <t>Техническое обслуживание огнетушителей</t>
    </r>
  </si>
  <si>
    <r>
      <rPr>
        <i/>
        <sz val="12"/>
        <color theme="1"/>
        <rFont val="Times New Roman"/>
        <family val="1"/>
        <charset val="204"/>
      </rPr>
      <t>Контрольное событие № 9:</t>
    </r>
    <r>
      <rPr>
        <sz val="12"/>
        <color theme="1"/>
        <rFont val="Times New Roman"/>
        <family val="1"/>
        <charset val="204"/>
      </rPr>
      <t>Перекатка пожарных рукавов на новое ребро</t>
    </r>
  </si>
  <si>
    <r>
      <t xml:space="preserve">Контрольное событие № 10: </t>
    </r>
    <r>
      <rPr>
        <sz val="12"/>
        <color theme="1"/>
        <rFont val="Times New Roman"/>
        <family val="1"/>
        <charset val="204"/>
      </rPr>
      <t>Перекатка пожарных руковов на новое ребро. Определение давления во внутреннем противопожарном водопроводе</t>
    </r>
  </si>
  <si>
    <r>
      <rPr>
        <i/>
        <sz val="12"/>
        <color theme="1"/>
        <rFont val="Times New Roman"/>
        <family val="1"/>
        <charset val="204"/>
      </rPr>
      <t xml:space="preserve">Контрольное событие № 4: </t>
    </r>
    <r>
      <rPr>
        <sz val="12"/>
        <color theme="1"/>
        <rFont val="Times New Roman"/>
        <family val="1"/>
        <charset val="204"/>
      </rPr>
      <t xml:space="preserve">Проведение замеров сопротивления изоляции электросетей и контура заземления </t>
    </r>
  </si>
  <si>
    <r>
      <rPr>
        <i/>
        <sz val="12"/>
        <color theme="1"/>
        <rFont val="Times New Roman"/>
        <family val="1"/>
        <charset val="204"/>
      </rPr>
      <t>Контрольное событие № 5:</t>
    </r>
    <r>
      <rPr>
        <sz val="12"/>
        <color theme="1"/>
        <rFont val="Times New Roman"/>
        <family val="1"/>
        <charset val="204"/>
      </rPr>
      <t xml:space="preserve"> Проверка работоспособности сетей внутреннего противопожарного водопровода, определение его давления, а также перекатка пожарных рукавов на новое ребро</t>
    </r>
  </si>
  <si>
    <t>Орлов Ю.А., 
руководитель
Управления образования
Иванова О.В.,
руководитель
Управления культуры и национальной политики
Кулик О.П. 
начальник
Административно-хозяйственного отдела администрации</t>
  </si>
  <si>
    <r>
      <t xml:space="preserve">Контрольное событие № 9: </t>
    </r>
    <r>
      <rPr>
        <sz val="12"/>
        <color theme="1"/>
        <rFont val="Times New Roman"/>
        <family val="1"/>
        <charset val="204"/>
      </rPr>
      <t>Оказание услуг по холодному водоснабжению для заполнения пожарных водоемов</t>
    </r>
  </si>
  <si>
    <r>
      <rPr>
        <i/>
        <sz val="12"/>
        <color theme="1"/>
        <rFont val="Times New Roman"/>
        <family val="1"/>
        <charset val="204"/>
      </rPr>
      <t xml:space="preserve">Контрольное событие № 10: </t>
    </r>
    <r>
      <rPr>
        <sz val="12"/>
        <color theme="1"/>
        <rFont val="Times New Roman"/>
        <family val="1"/>
        <charset val="204"/>
      </rPr>
      <t>Обогрев пожарного водоёма</t>
    </r>
  </si>
  <si>
    <r>
      <t xml:space="preserve">Контрольное событие № 11: </t>
    </r>
    <r>
      <rPr>
        <sz val="12"/>
        <color theme="1"/>
        <rFont val="Times New Roman"/>
        <family val="1"/>
        <charset val="204"/>
      </rPr>
      <t>Обустройство минерализованной полосы</t>
    </r>
  </si>
  <si>
    <r>
      <t>Контрольное событие № 12:</t>
    </r>
    <r>
      <rPr>
        <sz val="12"/>
        <color theme="1"/>
        <rFont val="Times New Roman"/>
        <family val="1"/>
        <charset val="204"/>
      </rPr>
      <t>Работы по обслуживанию ИНПВ</t>
    </r>
  </si>
  <si>
    <r>
      <t xml:space="preserve">Контрольное событие № 13: </t>
    </r>
    <r>
      <rPr>
        <sz val="12"/>
        <color theme="1"/>
        <rFont val="Times New Roman"/>
        <family val="1"/>
        <charset val="204"/>
      </rPr>
      <t>Проверка работоспособности мотопомп</t>
    </r>
  </si>
  <si>
    <r>
      <t xml:space="preserve">Контрольное событие № 14: </t>
    </r>
    <r>
      <rPr>
        <sz val="12"/>
        <color theme="1"/>
        <rFont val="Times New Roman"/>
        <family val="1"/>
        <charset val="204"/>
      </rPr>
      <t>Обустройство (восстановление) пожарных водоёмов</t>
    </r>
  </si>
  <si>
    <r>
      <rPr>
        <i/>
        <sz val="12"/>
        <color theme="1"/>
        <rFont val="Times New Roman"/>
        <family val="1"/>
        <charset val="204"/>
      </rPr>
      <t>Контрольное событие № 15:</t>
    </r>
    <r>
      <rPr>
        <sz val="12"/>
        <color theme="1"/>
        <rFont val="Times New Roman"/>
        <family val="1"/>
        <charset val="204"/>
      </rPr>
      <t xml:space="preserve"> Разработка проектной документации для замены автоматической пожарной сигнализации </t>
    </r>
  </si>
  <si>
    <r>
      <t>Контрольное событие № 16:</t>
    </r>
    <r>
      <rPr>
        <sz val="12"/>
        <color theme="1"/>
        <rFont val="Times New Roman"/>
        <family val="1"/>
        <charset val="204"/>
      </rPr>
      <t>Обучения лиц, осуществляющих трудовую или служебную деятельность в организации, мерам пожарной безопасности</t>
    </r>
  </si>
  <si>
    <r>
      <t xml:space="preserve">Контрольное событие № 17: </t>
    </r>
    <r>
      <rPr>
        <sz val="12"/>
        <color theme="1"/>
        <rFont val="Times New Roman"/>
        <family val="1"/>
        <charset val="204"/>
      </rPr>
      <t>Материальное стимулирование членов ДПО</t>
    </r>
  </si>
  <si>
    <r>
      <t xml:space="preserve">Контрольное событие № 18: </t>
    </r>
    <r>
      <rPr>
        <sz val="12"/>
        <color theme="1"/>
        <rFont val="Times New Roman"/>
        <family val="1"/>
        <charset val="204"/>
      </rPr>
      <t>Обучение членов ДПО</t>
    </r>
  </si>
  <si>
    <r>
      <rPr>
        <i/>
        <sz val="12"/>
        <color theme="1"/>
        <rFont val="Times New Roman"/>
        <family val="1"/>
        <charset val="204"/>
      </rPr>
      <t>Контрольное событие № 19:</t>
    </r>
    <r>
      <rPr>
        <sz val="12"/>
        <color theme="1"/>
        <rFont val="Times New Roman"/>
        <family val="1"/>
        <charset val="204"/>
      </rPr>
      <t xml:space="preserve"> Проведение профильных мероприятий по совершенствованию основ обеспечения комплексной безопасности населения</t>
    </r>
  </si>
  <si>
    <r>
      <rPr>
        <i/>
        <sz val="12"/>
        <color theme="1"/>
        <rFont val="Times New Roman"/>
        <family val="1"/>
        <charset val="204"/>
      </rPr>
      <t>Контрольное событие № 20:</t>
    </r>
    <r>
      <rPr>
        <sz val="12"/>
        <color theme="1"/>
        <rFont val="Times New Roman"/>
        <family val="1"/>
        <charset val="204"/>
      </rPr>
      <t xml:space="preserve"> Обеспечение информированности населения мерам безопасности на водных объектах</t>
    </r>
  </si>
  <si>
    <r>
      <t xml:space="preserve">Контрольное событие № 21: </t>
    </r>
    <r>
      <rPr>
        <sz val="12"/>
        <color theme="1"/>
        <rFont val="Times New Roman"/>
        <family val="1"/>
        <charset val="204"/>
      </rPr>
      <t xml:space="preserve">Приобретение аншлагов для размещения на водных объектах </t>
    </r>
  </si>
  <si>
    <r>
      <rPr>
        <i/>
        <sz val="12"/>
        <color theme="1"/>
        <rFont val="Times New Roman"/>
        <family val="1"/>
        <charset val="204"/>
      </rPr>
      <t xml:space="preserve">Контрольное событие № 22: </t>
    </r>
    <r>
      <rPr>
        <sz val="12"/>
        <color theme="1"/>
        <rFont val="Times New Roman"/>
        <family val="1"/>
        <charset val="204"/>
      </rPr>
      <t>Обеспечение безопасности на водных объектах</t>
    </r>
  </si>
  <si>
    <r>
      <rPr>
        <i/>
        <sz val="12"/>
        <color theme="1"/>
        <rFont val="Times New Roman"/>
        <family val="1"/>
        <charset val="204"/>
      </rPr>
      <t xml:space="preserve">Контрольное событие № 23: </t>
    </r>
    <r>
      <rPr>
        <sz val="12"/>
        <color theme="1"/>
        <rFont val="Times New Roman"/>
        <family val="1"/>
        <charset val="204"/>
      </rPr>
      <t>Проведение подготовки и обучения населения способам защиты и действиям в чрезвычайных ситуациях, а также способам защиты от опасностей, возникающих при ведении военных действий или вследствии этих действий</t>
    </r>
  </si>
  <si>
    <r>
      <t xml:space="preserve">Контрольное событие № 24: </t>
    </r>
    <r>
      <rPr>
        <sz val="12"/>
        <color theme="1"/>
        <rFont val="Times New Roman"/>
        <family val="1"/>
        <charset val="204"/>
      </rPr>
      <t xml:space="preserve">Техническое обслуживание системы оповещения </t>
    </r>
  </si>
  <si>
    <r>
      <t>Контрольное событие № 25:</t>
    </r>
    <r>
      <rPr>
        <sz val="12"/>
        <color theme="1"/>
        <rFont val="Times New Roman"/>
        <family val="1"/>
        <charset val="204"/>
      </rPr>
      <t>Приобретение системы записи телефонных разговоров, резервного источника электроснабжения</t>
    </r>
  </si>
  <si>
    <r>
      <rPr>
        <i/>
        <sz val="12"/>
        <rFont val="Times New Roman"/>
        <family val="1"/>
        <charset val="204"/>
      </rPr>
      <t>Контрольное событие № 26:</t>
    </r>
    <r>
      <rPr>
        <sz val="12"/>
        <rFont val="Times New Roman"/>
        <family val="1"/>
        <charset val="204"/>
      </rPr>
      <t xml:space="preserve"> Организация и проведение предупредительно-профилактических мер по недопущению вовлечения населения, прежде всего молодёжи, в экстремистскую деятельность.</t>
    </r>
  </si>
  <si>
    <r>
      <rPr>
        <i/>
        <sz val="12"/>
        <rFont val="Times New Roman"/>
        <family val="1"/>
        <charset val="204"/>
      </rPr>
      <t>Контрольное событие № 27:</t>
    </r>
    <r>
      <rPr>
        <sz val="12"/>
        <rFont val="Times New Roman"/>
        <family val="1"/>
        <charset val="204"/>
      </rPr>
      <t xml:space="preserve"> Информирование населения по вопросам противодействия терроризму и экстремизму</t>
    </r>
  </si>
  <si>
    <r>
      <rPr>
        <i/>
        <sz val="12"/>
        <rFont val="Times New Roman"/>
        <family val="1"/>
        <charset val="204"/>
      </rPr>
      <t>Контрольное событие № 28:</t>
    </r>
    <r>
      <rPr>
        <sz val="12"/>
        <rFont val="Times New Roman"/>
        <family val="1"/>
        <charset val="204"/>
      </rPr>
      <t xml:space="preserve"> Проведение мероприятий, направленных на формирование уважительного отношения ко всем национальностям, этносам и религиям</t>
    </r>
  </si>
  <si>
    <r>
      <rPr>
        <i/>
        <sz val="12"/>
        <rFont val="Times New Roman"/>
        <family val="1"/>
        <charset val="204"/>
      </rPr>
      <t>Контрольное событие № 29:</t>
    </r>
    <r>
      <rPr>
        <sz val="12"/>
        <rFont val="Times New Roman"/>
        <family val="1"/>
        <charset val="204"/>
      </rPr>
      <t>Обслуживание канала связи</t>
    </r>
  </si>
  <si>
    <t>Белопольский А.В., начальник 
Управления ГО и ЧС
Орлов Ю.А., 
руководитель
Управления образования
Иванова О.В., руководитель
Управления культуры и национальной политики
Голенастов В.А., руководитель
Управления жилищно-коммунального хозяйства
Кулик О.П. начальник
Административно-хозяйственного отдела администрации
 Территориальные органы
Администрации 
муниципального округа "Усинск" Республики Коми</t>
  </si>
  <si>
    <t>Увеличение удельного веса территориальных органов администрации муниципального округа "Усинск" Республики Коми, обеспеченных противопожарными водоемами, пожарными гидрантами, соответствующими нормам положенности, по отношению к общему количеству территориальных органов</t>
  </si>
  <si>
    <t>Удельный вес территориальных органов администрации муниципального округа "Усинск" Республики Коми, обеспеченных противопожарными водоемами, пожарными гидрантами, соответствующими нормам положенности, по отношению к общему количеству территориальных органов, %</t>
  </si>
  <si>
    <t>Орлов Ю.А., 
руководитель
Управления образования
Кулик О.П. 
начальник
Административно-хозяйственного отдела администрации
 Территориальные органы
Администрации 
муниципального округа "Усинск" Республики Коми</t>
  </si>
  <si>
    <t>Орлов Ю.А., 
руководитель
Управления образования
Иванова О.В.,
руководитель
Управления культуры и национальной политики
Беляев А.В., 
руководитель территориального органа
Администрации 
с. Усть-Лыжа</t>
  </si>
  <si>
    <t>Ершова К.В., 
и.о. руководителя территориального органа Администрации  с. Колва</t>
  </si>
  <si>
    <t>Полетова Т.Н.,
руководитель территориального органа
Администрации
с. Усть-Уса</t>
  </si>
  <si>
    <t>Снижение количества несчастных случаев, происходящих на водных объектах муниципального округа "Усинск" Республики Коми</t>
  </si>
  <si>
    <t>Белопольский А.В., 
начальник 
Управления 
ГО и ЧС
Ершова К.В., 
и.о. руководителя территориального органа Администрации  с. Колва</t>
  </si>
  <si>
    <t>Ершова К.В., 
и.о. руководителя территориального органа Администрация  с. Колва
Нуртдинов Р.Р., руководитель территориального органа
Администрация
пгт. Парма</t>
  </si>
  <si>
    <t>Ершова К.В., 
и.о. руководителя территориального органа Администрация  с. Колва
Полетова Т.Н.,
руководитель территориального органа
Администрация 
с. Усть-Уса
Коваленко Е.П., 
руководитель территориального органа
Администрация
с. Мутный Материк
Беляев А.В., 
руководитель территориального органа
Администрация 
с. Усть-Лыжа
Нуртдинов Р.Р., руководитель территориального органа
Администрация 
пгт. Парма</t>
  </si>
  <si>
    <t>Беляев А.В., 
руководитель территориального органа
Администрация 
с. Усть-Лыжа
Нуртдинов Р.Р., руководитель территориального органа
Администрация
пгт. Парма</t>
  </si>
  <si>
    <t>Полетова Т.Н., руководитель территориального органа
Администрация 
с. Усть-Уса</t>
  </si>
  <si>
    <t>Полетова Т.Н.,
руководитель территориального органа
Администрация
с. Усть-Уса</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</si>
</sst>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_-;\-* #,##0.00\ _₽_-;_-* &quot;-&quot;??\ _₽_-;_-@_-"/>
    <numFmt numFmtId="164" formatCode="_-* #,##0.00&quot;р.&quot;_-;\-* #,##0.00&quot;р.&quot;_-;_-* &quot;-&quot;??&quot;р.&quot;_-;_-@_-"/>
    <numFmt numFmtId="165" formatCode="#,##0.0"/>
    <numFmt numFmtId="166" formatCode="0.0"/>
    <numFmt numFmtId="167" formatCode="_-* #,##0.0\ _₽_-;\-* #,##0.0\ _₽_-;_-* &quot;-&quot;??\ _₽_-;_-@_-"/>
    <numFmt numFmtId="168" formatCode="#,##0.0_ ;\-#,##0.0\ "/>
  </numFmts>
  <fonts count="50" x14ac:knownFonts="1">
    <font>
      <sz val="11"/>
      <color theme="1"/>
      <name val="Calibri"/>
      <family val="2"/>
      <charset val="204"/>
      <scheme val="minor"/>
    </font>
    <font>
      <sz val="10"/>
      <color theme="1"/>
      <name val="Times New Roman"/>
      <family val="1"/>
      <charset val="204"/>
    </font>
    <font>
      <sz val="11"/>
      <color theme="1"/>
      <name val="Times New Roman"/>
      <family val="1"/>
      <charset val="204"/>
    </font>
    <font>
      <b/>
      <sz val="10"/>
      <color theme="1"/>
      <name val="Times New Roman"/>
      <family val="1"/>
      <charset val="204"/>
    </font>
    <font>
      <sz val="9"/>
      <color theme="1"/>
      <name val="Times New Roman"/>
      <family val="1"/>
      <charset val="204"/>
    </font>
    <font>
      <sz val="10"/>
      <name val="Times New Roman"/>
      <family val="1"/>
      <charset val="204"/>
    </font>
    <font>
      <sz val="10"/>
      <name val="Arial"/>
      <family val="2"/>
      <charset val="204"/>
    </font>
    <font>
      <i/>
      <sz val="10"/>
      <color theme="1"/>
      <name val="Times New Roman"/>
      <family val="1"/>
      <charset val="204"/>
    </font>
    <font>
      <sz val="8"/>
      <color theme="1"/>
      <name val="Times New Roman"/>
      <family val="1"/>
      <charset val="204"/>
    </font>
    <font>
      <sz val="12"/>
      <color theme="1"/>
      <name val="Times New Roman"/>
      <family val="1"/>
      <charset val="204"/>
    </font>
    <font>
      <b/>
      <sz val="12"/>
      <color theme="1"/>
      <name val="Times New Roman"/>
      <family val="1"/>
      <charset val="204"/>
    </font>
    <font>
      <sz val="10"/>
      <color rgb="FF000000"/>
      <name val="Times New Roman"/>
      <family val="1"/>
      <charset val="204"/>
    </font>
    <font>
      <sz val="10"/>
      <color indexed="8"/>
      <name val="Times New Roman"/>
      <family val="1"/>
      <charset val="204"/>
    </font>
    <font>
      <b/>
      <sz val="9"/>
      <color theme="1"/>
      <name val="Times New Roman"/>
      <family val="1"/>
      <charset val="204"/>
    </font>
    <font>
      <sz val="11"/>
      <color theme="1"/>
      <name val="Calibri"/>
      <family val="2"/>
      <charset val="204"/>
      <scheme val="minor"/>
    </font>
    <font>
      <u/>
      <sz val="11"/>
      <color theme="1"/>
      <name val="Times New Roman"/>
      <family val="1"/>
      <charset val="204"/>
    </font>
    <font>
      <u/>
      <sz val="12"/>
      <color theme="1"/>
      <name val="Times New Roman"/>
      <family val="1"/>
      <charset val="204"/>
    </font>
    <font>
      <b/>
      <sz val="11"/>
      <color theme="1"/>
      <name val="Times New Roman"/>
      <family val="1"/>
      <charset val="204"/>
    </font>
    <font>
      <sz val="11"/>
      <name val="Times New Roman"/>
      <family val="1"/>
      <charset val="204"/>
    </font>
    <font>
      <i/>
      <sz val="10"/>
      <name val="Times New Roman"/>
      <family val="1"/>
      <charset val="204"/>
    </font>
    <font>
      <sz val="14"/>
      <color theme="1"/>
      <name val="Times New Roman"/>
      <family val="1"/>
      <charset val="204"/>
    </font>
    <font>
      <sz val="18"/>
      <color theme="1"/>
      <name val="Times New Roman"/>
      <family val="1"/>
      <charset val="204"/>
    </font>
    <font>
      <sz val="22"/>
      <color theme="1"/>
      <name val="Times New Roman"/>
      <family val="1"/>
      <charset val="204"/>
    </font>
    <font>
      <b/>
      <u/>
      <sz val="22"/>
      <color theme="1"/>
      <name val="Times New Roman"/>
      <family val="1"/>
      <charset val="204"/>
    </font>
    <font>
      <b/>
      <sz val="20"/>
      <color theme="1"/>
      <name val="Times New Roman"/>
      <family val="1"/>
      <charset val="204"/>
    </font>
    <font>
      <b/>
      <sz val="14"/>
      <color theme="1"/>
      <name val="Times New Roman"/>
      <family val="1"/>
      <charset val="204"/>
    </font>
    <font>
      <b/>
      <sz val="10"/>
      <name val="Times New Roman"/>
      <family val="1"/>
      <charset val="204"/>
    </font>
    <font>
      <sz val="10"/>
      <color theme="1"/>
      <name val="Calibri"/>
      <family val="2"/>
      <charset val="204"/>
      <scheme val="minor"/>
    </font>
    <font>
      <i/>
      <sz val="10"/>
      <color indexed="8"/>
      <name val="Times New Roman"/>
      <family val="1"/>
      <charset val="204"/>
    </font>
    <font>
      <sz val="10"/>
      <name val="Calibri"/>
      <family val="2"/>
      <charset val="204"/>
      <scheme val="minor"/>
    </font>
    <font>
      <sz val="12"/>
      <color theme="1"/>
      <name val="Calibri"/>
      <family val="2"/>
      <charset val="204"/>
      <scheme val="minor"/>
    </font>
    <font>
      <i/>
      <sz val="12"/>
      <color theme="1"/>
      <name val="Times New Roman"/>
      <family val="1"/>
      <charset val="204"/>
    </font>
    <font>
      <sz val="16"/>
      <color theme="1"/>
      <name val="Times New Roman"/>
      <family val="1"/>
      <charset val="204"/>
    </font>
    <font>
      <sz val="12"/>
      <color rgb="FFFF0000"/>
      <name val="Times New Roman"/>
      <family val="1"/>
      <charset val="204"/>
    </font>
    <font>
      <sz val="12"/>
      <color rgb="FF000000"/>
      <name val="Times New Roman"/>
      <family val="1"/>
      <charset val="204"/>
    </font>
    <font>
      <b/>
      <sz val="16"/>
      <color theme="1"/>
      <name val="Times New Roman"/>
      <family val="1"/>
      <charset val="204"/>
    </font>
    <font>
      <sz val="18"/>
      <color theme="1"/>
      <name val="Calibri"/>
      <family val="2"/>
      <charset val="204"/>
      <scheme val="minor"/>
    </font>
    <font>
      <sz val="12"/>
      <name val="Calibri"/>
      <family val="2"/>
      <charset val="204"/>
      <scheme val="minor"/>
    </font>
    <font>
      <sz val="16"/>
      <name val="Times New Roman"/>
      <family val="1"/>
      <charset val="204"/>
    </font>
    <font>
      <sz val="16"/>
      <color theme="1"/>
      <name val="Calibri"/>
      <family val="2"/>
      <charset val="204"/>
      <scheme val="minor"/>
    </font>
    <font>
      <sz val="20"/>
      <color theme="1"/>
      <name val="Times New Roman"/>
      <family val="1"/>
      <charset val="204"/>
    </font>
    <font>
      <sz val="12"/>
      <name val="Times New Roman"/>
      <family val="1"/>
      <charset val="204"/>
    </font>
    <font>
      <sz val="11"/>
      <name val="Calibri"/>
      <family val="2"/>
      <charset val="204"/>
      <scheme val="minor"/>
    </font>
    <font>
      <i/>
      <sz val="12"/>
      <name val="Times New Roman"/>
      <family val="1"/>
      <charset val="204"/>
    </font>
    <font>
      <sz val="11"/>
      <color rgb="FFFF0000"/>
      <name val="Calibri"/>
      <family val="2"/>
      <charset val="204"/>
      <scheme val="minor"/>
    </font>
    <font>
      <sz val="18"/>
      <color rgb="FFFF0000"/>
      <name val="Times New Roman"/>
      <family val="1"/>
      <charset val="204"/>
    </font>
    <font>
      <sz val="18"/>
      <color rgb="FFFF0000"/>
      <name val="Calibri"/>
      <family val="2"/>
      <charset val="204"/>
      <scheme val="minor"/>
    </font>
    <font>
      <i/>
      <sz val="12"/>
      <color rgb="FFFF0000"/>
      <name val="Times New Roman"/>
      <family val="1"/>
      <charset val="204"/>
    </font>
    <font>
      <sz val="18"/>
      <name val="Times New Roman"/>
      <family val="1"/>
      <charset val="204"/>
    </font>
    <font>
      <sz val="18"/>
      <name val="Calibri"/>
      <family val="2"/>
      <charset val="204"/>
      <scheme val="minor"/>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5">
    <xf numFmtId="0" fontId="0" fillId="0" borderId="0"/>
    <xf numFmtId="0" fontId="6" fillId="0" borderId="0"/>
    <xf numFmtId="43" fontId="14" fillId="0" borderId="0" applyFont="0" applyFill="0" applyBorder="0" applyAlignment="0" applyProtection="0"/>
    <xf numFmtId="0" fontId="14" fillId="0" borderId="0"/>
    <xf numFmtId="164" fontId="14" fillId="0" borderId="0" applyFont="0" applyFill="0" applyBorder="0" applyAlignment="0" applyProtection="0"/>
  </cellStyleXfs>
  <cellXfs count="513">
    <xf numFmtId="0" fontId="0" fillId="0" borderId="0" xfId="0"/>
    <xf numFmtId="0" fontId="1" fillId="0" borderId="0" xfId="0" applyFont="1"/>
    <xf numFmtId="0" fontId="0" fillId="0" borderId="0" xfId="0" applyAlignment="1">
      <alignment horizontal="center" vertical="center"/>
    </xf>
    <xf numFmtId="0" fontId="1" fillId="0" borderId="0" xfId="0" applyFont="1" applyAlignment="1">
      <alignment horizontal="center" vertical="center" wrapText="1"/>
    </xf>
    <xf numFmtId="0" fontId="7" fillId="0" borderId="1" xfId="0" applyFont="1" applyBorder="1" applyAlignment="1">
      <alignment horizontal="center" vertical="center"/>
    </xf>
    <xf numFmtId="1" fontId="1" fillId="0" borderId="1" xfId="0" applyNumberFormat="1" applyFont="1" applyBorder="1" applyAlignment="1">
      <alignment horizontal="center" vertical="center" wrapText="1"/>
    </xf>
    <xf numFmtId="0" fontId="2" fillId="0" borderId="0" xfId="0" applyFont="1"/>
    <xf numFmtId="0" fontId="7" fillId="0" borderId="1" xfId="0" applyFont="1" applyBorder="1" applyAlignment="1">
      <alignment horizontal="center"/>
    </xf>
    <xf numFmtId="0" fontId="0" fillId="0" borderId="0" xfId="0" applyAlignment="1"/>
    <xf numFmtId="0" fontId="9" fillId="0" borderId="0" xfId="0" applyFont="1"/>
    <xf numFmtId="0" fontId="9" fillId="0" borderId="0" xfId="0" applyFont="1" applyAlignment="1">
      <alignment vertical="top" wrapText="1"/>
    </xf>
    <xf numFmtId="0" fontId="9" fillId="0" borderId="1" xfId="0" applyFont="1" applyBorder="1" applyAlignment="1">
      <alignment vertical="top" wrapText="1"/>
    </xf>
    <xf numFmtId="0" fontId="9" fillId="0" borderId="1" xfId="0" applyFont="1" applyBorder="1" applyAlignment="1">
      <alignment horizontal="center" vertical="center" wrapText="1"/>
    </xf>
    <xf numFmtId="0" fontId="1" fillId="0" borderId="1" xfId="0" applyFont="1" applyBorder="1" applyAlignment="1">
      <alignment horizontal="left" vertical="center" wrapText="1"/>
    </xf>
    <xf numFmtId="1" fontId="7" fillId="0" borderId="1" xfId="0" applyNumberFormat="1" applyFont="1" applyBorder="1" applyAlignment="1">
      <alignment horizontal="center" vertical="center" wrapText="1"/>
    </xf>
    <xf numFmtId="2" fontId="1" fillId="0" borderId="1" xfId="0" applyNumberFormat="1" applyFont="1" applyBorder="1" applyAlignment="1">
      <alignment horizontal="center" vertical="center" wrapText="1"/>
    </xf>
    <xf numFmtId="1" fontId="7" fillId="0" borderId="1" xfId="0" applyNumberFormat="1" applyFont="1" applyBorder="1" applyAlignment="1">
      <alignment horizontal="center" vertical="center" wrapText="1"/>
    </xf>
    <xf numFmtId="0" fontId="8" fillId="0" borderId="0" xfId="0" applyFont="1"/>
    <xf numFmtId="0" fontId="1" fillId="0" borderId="0" xfId="0" applyFont="1" applyAlignment="1">
      <alignment horizontal="right"/>
    </xf>
    <xf numFmtId="0" fontId="1" fillId="0" borderId="0" xfId="0" applyFont="1" applyAlignment="1"/>
    <xf numFmtId="1" fontId="7" fillId="0" borderId="1" xfId="0" applyNumberFormat="1" applyFont="1" applyBorder="1" applyAlignment="1">
      <alignment horizontal="center" vertical="center" wrapText="1"/>
    </xf>
    <xf numFmtId="0" fontId="3" fillId="0" borderId="0" xfId="0" applyFont="1"/>
    <xf numFmtId="0" fontId="9" fillId="2" borderId="1" xfId="0" applyFont="1" applyFill="1" applyBorder="1" applyAlignment="1">
      <alignment vertical="top" wrapText="1"/>
    </xf>
    <xf numFmtId="4" fontId="9" fillId="0" borderId="1" xfId="0" applyNumberFormat="1" applyFont="1" applyBorder="1" applyAlignment="1">
      <alignment horizontal="center" vertical="center" wrapText="1"/>
    </xf>
    <xf numFmtId="4" fontId="9" fillId="0" borderId="0" xfId="0" applyNumberFormat="1" applyFont="1"/>
    <xf numFmtId="0" fontId="1" fillId="0" borderId="0" xfId="0" applyFont="1" applyFill="1"/>
    <xf numFmtId="0" fontId="1" fillId="0" borderId="6" xfId="0" applyFont="1" applyBorder="1" applyAlignment="1">
      <alignment horizontal="center" vertical="center" wrapText="1"/>
    </xf>
    <xf numFmtId="165" fontId="4" fillId="0" borderId="1" xfId="0" applyNumberFormat="1" applyFont="1" applyFill="1" applyBorder="1" applyAlignment="1">
      <alignment horizontal="center" vertical="center"/>
    </xf>
    <xf numFmtId="0" fontId="4" fillId="0" borderId="1" xfId="0" applyFont="1" applyFill="1" applyBorder="1" applyAlignment="1">
      <alignment vertical="center" wrapText="1"/>
    </xf>
    <xf numFmtId="166" fontId="1" fillId="0" borderId="0" xfId="0" applyNumberFormat="1" applyFont="1" applyAlignment="1">
      <alignment horizontal="center" vertical="center"/>
    </xf>
    <xf numFmtId="0" fontId="1" fillId="0" borderId="0" xfId="0" applyFont="1" applyAlignment="1">
      <alignment horizontal="left" vertical="center" wrapText="1"/>
    </xf>
    <xf numFmtId="166" fontId="1" fillId="0" borderId="0" xfId="0" applyNumberFormat="1" applyFont="1" applyAlignment="1">
      <alignment horizontal="center" vertical="center"/>
    </xf>
    <xf numFmtId="0" fontId="9" fillId="0" borderId="0" xfId="0" applyFont="1" applyAlignment="1">
      <alignment horizontal="left" vertical="center" wrapText="1"/>
    </xf>
    <xf numFmtId="166" fontId="2" fillId="0" borderId="1" xfId="0" applyNumberFormat="1" applyFont="1" applyBorder="1" applyAlignment="1">
      <alignment horizontal="center" vertical="center" wrapText="1"/>
    </xf>
    <xf numFmtId="166" fontId="2" fillId="0" borderId="1" xfId="0" applyNumberFormat="1" applyFont="1" applyBorder="1" applyAlignment="1">
      <alignment horizontal="center" vertical="center"/>
    </xf>
    <xf numFmtId="166" fontId="2" fillId="0" borderId="1" xfId="0" applyNumberFormat="1" applyFont="1" applyFill="1" applyBorder="1" applyAlignment="1">
      <alignment horizontal="center" vertical="center"/>
    </xf>
    <xf numFmtId="0" fontId="17"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7" fillId="0" borderId="1" xfId="0" applyFont="1" applyBorder="1" applyAlignment="1">
      <alignment horizontal="left" wrapText="1"/>
    </xf>
    <xf numFmtId="0" fontId="2" fillId="0" borderId="1" xfId="0" applyFont="1" applyFill="1" applyBorder="1" applyAlignment="1">
      <alignment horizontal="justify" vertical="top" wrapText="1"/>
    </xf>
    <xf numFmtId="0" fontId="2" fillId="0" borderId="1" xfId="0" applyFont="1" applyBorder="1"/>
    <xf numFmtId="166" fontId="2" fillId="0" borderId="1" xfId="0" applyNumberFormat="1" applyFont="1" applyBorder="1" applyAlignment="1">
      <alignment horizontal="center"/>
    </xf>
    <xf numFmtId="0" fontId="2" fillId="0" borderId="0" xfId="0" applyFont="1" applyAlignment="1">
      <alignment horizontal="right" vertical="center" wrapText="1"/>
    </xf>
    <xf numFmtId="0" fontId="2" fillId="0" borderId="1" xfId="0" applyFont="1" applyBorder="1" applyAlignment="1">
      <alignment horizontal="justify" vertical="center" wrapText="1"/>
    </xf>
    <xf numFmtId="0" fontId="2" fillId="0" borderId="1" xfId="0" applyFont="1" applyFill="1" applyBorder="1" applyAlignment="1">
      <alignment horizontal="justify" vertical="center" wrapText="1"/>
    </xf>
    <xf numFmtId="0" fontId="1" fillId="0" borderId="0" xfId="0" applyFont="1" applyAlignment="1">
      <alignment horizontal="right" vertical="top"/>
    </xf>
    <xf numFmtId="165" fontId="13" fillId="0" borderId="1" xfId="0" applyNumberFormat="1" applyFont="1" applyFill="1" applyBorder="1" applyAlignment="1">
      <alignment horizontal="center" vertical="center"/>
    </xf>
    <xf numFmtId="0" fontId="2" fillId="0" borderId="0" xfId="0" applyFont="1" applyAlignment="1"/>
    <xf numFmtId="0" fontId="0" fillId="0" borderId="0" xfId="0" applyAlignment="1">
      <alignment wrapText="1"/>
    </xf>
    <xf numFmtId="0" fontId="2" fillId="0" borderId="0" xfId="0" applyFont="1" applyAlignment="1">
      <alignment wrapText="1"/>
    </xf>
    <xf numFmtId="0" fontId="1" fillId="0" borderId="0" xfId="0" applyFont="1" applyBorder="1" applyAlignment="1">
      <alignment wrapText="1"/>
    </xf>
    <xf numFmtId="0" fontId="1" fillId="0" borderId="0" xfId="0" applyFont="1" applyBorder="1" applyAlignment="1"/>
    <xf numFmtId="0" fontId="1" fillId="0" borderId="0" xfId="0" applyFont="1" applyAlignment="1">
      <alignment horizontal="right" vertical="center"/>
    </xf>
    <xf numFmtId="0" fontId="1" fillId="0" borderId="1" xfId="0" applyFont="1" applyBorder="1" applyAlignment="1">
      <alignment horizontal="center" vertical="center"/>
    </xf>
    <xf numFmtId="0" fontId="1" fillId="0" borderId="1" xfId="0" applyFont="1" applyBorder="1" applyAlignment="1">
      <alignment horizontal="justify" vertical="center"/>
    </xf>
    <xf numFmtId="0" fontId="12" fillId="0" borderId="1" xfId="0" applyFont="1" applyBorder="1" applyAlignment="1">
      <alignment vertical="center" wrapText="1"/>
    </xf>
    <xf numFmtId="0" fontId="5" fillId="0" borderId="1" xfId="0" applyFont="1" applyBorder="1" applyAlignment="1">
      <alignment horizontal="justify" vertical="center" wrapText="1"/>
    </xf>
    <xf numFmtId="0" fontId="5" fillId="0" borderId="1" xfId="0" applyFont="1" applyBorder="1" applyAlignment="1">
      <alignment horizontal="left" vertical="center" wrapText="1"/>
    </xf>
    <xf numFmtId="0" fontId="5" fillId="0" borderId="1" xfId="0" applyFont="1" applyBorder="1" applyAlignment="1">
      <alignment horizontal="justify" vertical="center"/>
    </xf>
    <xf numFmtId="0" fontId="1" fillId="0" borderId="0" xfId="0" applyFont="1" applyBorder="1" applyAlignment="1">
      <alignment vertical="center" wrapText="1"/>
    </xf>
    <xf numFmtId="0" fontId="1" fillId="0" borderId="0" xfId="0" applyFont="1" applyBorder="1" applyAlignment="1">
      <alignment vertical="center"/>
    </xf>
    <xf numFmtId="0" fontId="1" fillId="0" borderId="0" xfId="0" applyFont="1" applyAlignment="1">
      <alignment vertical="center"/>
    </xf>
    <xf numFmtId="0" fontId="2" fillId="0" borderId="0" xfId="0" applyFont="1" applyAlignment="1">
      <alignment vertical="center"/>
    </xf>
    <xf numFmtId="0" fontId="0" fillId="0" borderId="0" xfId="0" applyAlignment="1">
      <alignment vertical="center"/>
    </xf>
    <xf numFmtId="0" fontId="1" fillId="2" borderId="1" xfId="0" applyFont="1" applyFill="1" applyBorder="1" applyAlignment="1">
      <alignment horizontal="center" vertical="center"/>
    </xf>
    <xf numFmtId="0" fontId="1" fillId="0" borderId="0" xfId="0" applyFont="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2" fillId="0" borderId="0" xfId="0" applyFont="1" applyAlignment="1">
      <alignment horizontal="center" vertical="center"/>
    </xf>
    <xf numFmtId="0" fontId="12" fillId="0" borderId="1" xfId="0" applyFont="1" applyBorder="1" applyAlignment="1">
      <alignment horizontal="justify" vertical="center" wrapText="1"/>
    </xf>
    <xf numFmtId="0" fontId="1" fillId="3" borderId="1" xfId="0" applyFont="1" applyFill="1" applyBorder="1" applyAlignment="1">
      <alignment horizontal="center" vertical="center" wrapText="1"/>
    </xf>
    <xf numFmtId="0" fontId="9" fillId="0" borderId="1" xfId="0" applyFont="1" applyBorder="1" applyAlignment="1">
      <alignment horizontal="center" vertical="center"/>
    </xf>
    <xf numFmtId="165" fontId="9" fillId="0" borderId="1" xfId="0" applyNumberFormat="1" applyFont="1" applyBorder="1" applyAlignment="1">
      <alignment horizontal="center" vertical="center" wrapText="1"/>
    </xf>
    <xf numFmtId="165" fontId="9" fillId="0" borderId="1" xfId="0" applyNumberFormat="1" applyFont="1" applyBorder="1" applyAlignment="1">
      <alignment horizontal="center" vertical="center"/>
    </xf>
    <xf numFmtId="165" fontId="9" fillId="0" borderId="3" xfId="0" applyNumberFormat="1" applyFont="1" applyBorder="1" applyAlignment="1">
      <alignment wrapText="1"/>
    </xf>
    <xf numFmtId="0" fontId="10" fillId="0" borderId="5" xfId="0" applyFont="1" applyBorder="1" applyAlignment="1">
      <alignment horizontal="center" vertical="top" wrapText="1"/>
    </xf>
    <xf numFmtId="0" fontId="9" fillId="0" borderId="0" xfId="0" applyFont="1" applyBorder="1" applyAlignment="1">
      <alignment horizontal="center" vertical="top" wrapText="1"/>
    </xf>
    <xf numFmtId="0" fontId="9" fillId="0" borderId="0" xfId="0" applyFont="1" applyBorder="1"/>
    <xf numFmtId="0" fontId="9" fillId="0" borderId="0" xfId="0" applyFont="1" applyBorder="1" applyAlignment="1">
      <alignment horizontal="center" vertical="top" wrapText="1"/>
    </xf>
    <xf numFmtId="0" fontId="5" fillId="0" borderId="0" xfId="0" applyFont="1" applyFill="1" applyAlignment="1">
      <alignment horizontal="center" vertical="center" wrapText="1"/>
    </xf>
    <xf numFmtId="0" fontId="19" fillId="0" borderId="1" xfId="0" applyFont="1" applyFill="1" applyBorder="1" applyAlignment="1">
      <alignment horizontal="center" vertical="center"/>
    </xf>
    <xf numFmtId="0" fontId="5" fillId="0" borderId="0" xfId="0" applyFont="1" applyAlignment="1">
      <alignment horizontal="center" vertical="center" wrapText="1"/>
    </xf>
    <xf numFmtId="0" fontId="5" fillId="0" borderId="1" xfId="0" applyFont="1" applyBorder="1" applyAlignment="1">
      <alignment horizontal="center" vertical="center"/>
    </xf>
    <xf numFmtId="0" fontId="5" fillId="3" borderId="1" xfId="0" applyFont="1" applyFill="1" applyBorder="1" applyAlignment="1">
      <alignment horizontal="center" vertical="center" wrapText="1"/>
    </xf>
    <xf numFmtId="0" fontId="19" fillId="0" borderId="1" xfId="0" applyFont="1" applyBorder="1" applyAlignment="1">
      <alignment horizontal="center" vertical="center"/>
    </xf>
    <xf numFmtId="0" fontId="9" fillId="0" borderId="0" xfId="3" applyFont="1"/>
    <xf numFmtId="0" fontId="9" fillId="0" borderId="0" xfId="3" applyFont="1" applyAlignment="1">
      <alignment vertical="top" wrapText="1"/>
    </xf>
    <xf numFmtId="0" fontId="20" fillId="0" borderId="0" xfId="3" applyFont="1"/>
    <xf numFmtId="0" fontId="21" fillId="0" borderId="0" xfId="3" applyFont="1" applyAlignment="1">
      <alignment vertical="top" wrapText="1"/>
    </xf>
    <xf numFmtId="0" fontId="20" fillId="0" borderId="0" xfId="3" applyFont="1" applyAlignment="1">
      <alignment wrapText="1"/>
    </xf>
    <xf numFmtId="0" fontId="21" fillId="0" borderId="0" xfId="3" applyFont="1" applyAlignment="1">
      <alignment vertical="center" wrapText="1"/>
    </xf>
    <xf numFmtId="0" fontId="21" fillId="0" borderId="0" xfId="3" applyFont="1" applyAlignment="1">
      <alignment wrapText="1"/>
    </xf>
    <xf numFmtId="0" fontId="7"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0" fillId="0" borderId="0" xfId="0" applyFont="1" applyAlignment="1">
      <alignment horizontal="center" vertical="center"/>
    </xf>
    <xf numFmtId="0" fontId="5" fillId="0" borderId="1" xfId="0" applyFont="1" applyBorder="1" applyAlignment="1">
      <alignment horizontal="center" vertical="center" wrapText="1"/>
    </xf>
    <xf numFmtId="0" fontId="1" fillId="0" borderId="1" xfId="0" applyFont="1" applyBorder="1" applyAlignment="1">
      <alignment horizontal="center" vertical="center" wrapText="1"/>
    </xf>
    <xf numFmtId="2" fontId="1" fillId="0" borderId="1" xfId="0" applyNumberFormat="1" applyFont="1" applyBorder="1" applyAlignment="1">
      <alignment horizontal="center" vertical="center" wrapText="1"/>
    </xf>
    <xf numFmtId="0" fontId="2" fillId="0" borderId="5" xfId="0" applyFont="1" applyBorder="1" applyAlignment="1">
      <alignment horizontal="center" vertical="center" wrapText="1"/>
    </xf>
    <xf numFmtId="0" fontId="27" fillId="0" borderId="0" xfId="0" applyFont="1" applyAlignment="1">
      <alignment horizontal="center" vertical="center"/>
    </xf>
    <xf numFmtId="0" fontId="19" fillId="3" borderId="1" xfId="0" applyFont="1" applyFill="1" applyBorder="1" applyAlignment="1">
      <alignment horizontal="justify" vertical="top" wrapText="1"/>
    </xf>
    <xf numFmtId="1" fontId="5" fillId="3" borderId="1" xfId="0" applyNumberFormat="1" applyFont="1" applyFill="1" applyBorder="1" applyAlignment="1">
      <alignment horizontal="center" vertical="center"/>
    </xf>
    <xf numFmtId="0" fontId="29" fillId="0" borderId="0" xfId="0" applyFont="1" applyAlignment="1">
      <alignment horizontal="center" vertical="center"/>
    </xf>
    <xf numFmtId="0" fontId="29" fillId="0" borderId="0" xfId="0" applyFont="1" applyFill="1" applyAlignment="1">
      <alignment horizontal="center" vertical="center"/>
    </xf>
    <xf numFmtId="0" fontId="1" fillId="0" borderId="0" xfId="0" applyFont="1" applyAlignment="1">
      <alignment horizontal="left" vertical="center"/>
    </xf>
    <xf numFmtId="0" fontId="8" fillId="0" borderId="0" xfId="0" applyFont="1" applyAlignment="1">
      <alignment horizontal="left" vertical="center"/>
    </xf>
    <xf numFmtId="2" fontId="1" fillId="0" borderId="0" xfId="0" applyNumberFormat="1" applyFont="1" applyAlignment="1">
      <alignment horizontal="center" vertical="center"/>
    </xf>
    <xf numFmtId="0" fontId="1" fillId="0" borderId="0" xfId="0" applyFont="1" applyFill="1" applyAlignment="1">
      <alignment horizontal="center" vertical="center"/>
    </xf>
    <xf numFmtId="0" fontId="1" fillId="0" borderId="0" xfId="0" applyFont="1" applyBorder="1"/>
    <xf numFmtId="0" fontId="1" fillId="0" borderId="0" xfId="0" applyFont="1" applyAlignment="1">
      <alignment horizontal="justify" vertical="center" wrapText="1"/>
    </xf>
    <xf numFmtId="0" fontId="11" fillId="0" borderId="1" xfId="0" applyFont="1" applyBorder="1" applyAlignment="1">
      <alignment horizontal="justify" vertical="center" wrapText="1"/>
    </xf>
    <xf numFmtId="0" fontId="11" fillId="0" borderId="1" xfId="0" applyFont="1" applyFill="1" applyBorder="1" applyAlignment="1">
      <alignment horizontal="justify" vertical="center" wrapText="1"/>
    </xf>
    <xf numFmtId="0" fontId="1" fillId="0" borderId="0" xfId="0" applyFont="1" applyBorder="1" applyAlignment="1">
      <alignment horizontal="justify" vertical="center" wrapText="1"/>
    </xf>
    <xf numFmtId="0" fontId="1" fillId="0" borderId="0" xfId="0" applyFont="1" applyBorder="1" applyAlignment="1">
      <alignment horizontal="justify" wrapText="1"/>
    </xf>
    <xf numFmtId="0" fontId="1" fillId="0" borderId="0" xfId="0" applyFont="1" applyAlignment="1">
      <alignment horizontal="justify" wrapText="1"/>
    </xf>
    <xf numFmtId="0" fontId="2" fillId="0" borderId="0" xfId="0" applyFont="1" applyAlignment="1">
      <alignment horizontal="justify" vertical="center" wrapText="1"/>
    </xf>
    <xf numFmtId="0" fontId="2" fillId="0" borderId="0" xfId="0" applyFont="1" applyAlignment="1">
      <alignment horizontal="justify" wrapText="1"/>
    </xf>
    <xf numFmtId="0" fontId="0" fillId="0" borderId="0" xfId="0" applyAlignment="1">
      <alignment horizontal="justify" vertical="center" wrapText="1"/>
    </xf>
    <xf numFmtId="0" fontId="0" fillId="0" borderId="0" xfId="0" applyAlignment="1">
      <alignment horizontal="justify" wrapText="1"/>
    </xf>
    <xf numFmtId="166" fontId="2" fillId="0" borderId="1" xfId="0" applyNumberFormat="1" applyFont="1" applyBorder="1" applyAlignment="1">
      <alignment horizontal="left" vertical="center" wrapText="1"/>
    </xf>
    <xf numFmtId="0" fontId="9" fillId="0" borderId="2" xfId="0" applyFont="1" applyBorder="1" applyAlignment="1">
      <alignment horizontal="left" wrapText="1"/>
    </xf>
    <xf numFmtId="166" fontId="9" fillId="0" borderId="1" xfId="0" applyNumberFormat="1" applyFont="1" applyBorder="1" applyAlignment="1">
      <alignment horizontal="center" vertical="center"/>
    </xf>
    <xf numFmtId="167" fontId="9" fillId="0" borderId="1" xfId="2" applyNumberFormat="1" applyFont="1" applyBorder="1" applyAlignment="1">
      <alignment horizontal="center" vertical="center"/>
    </xf>
    <xf numFmtId="0" fontId="9" fillId="0" borderId="1" xfId="0" applyFont="1" applyBorder="1" applyAlignment="1">
      <alignment vertical="center" wrapText="1"/>
    </xf>
    <xf numFmtId="166" fontId="1" fillId="0" borderId="0" xfId="0" applyNumberFormat="1" applyFont="1"/>
    <xf numFmtId="0" fontId="18" fillId="4" borderId="1" xfId="0" applyFont="1" applyFill="1" applyBorder="1" applyAlignment="1">
      <alignment horizontal="justify" vertical="center" wrapText="1"/>
    </xf>
    <xf numFmtId="0" fontId="5" fillId="4" borderId="0" xfId="0" applyFont="1" applyFill="1"/>
    <xf numFmtId="0" fontId="2" fillId="4" borderId="1" xfId="0" applyFont="1" applyFill="1" applyBorder="1" applyAlignment="1">
      <alignment horizontal="justify" vertical="center" wrapText="1"/>
    </xf>
    <xf numFmtId="0" fontId="1" fillId="4" borderId="0" xfId="0" applyFont="1" applyFill="1"/>
    <xf numFmtId="0" fontId="18" fillId="0" borderId="1" xfId="0" applyFont="1" applyFill="1" applyBorder="1" applyAlignment="1">
      <alignment horizontal="left" vertical="center" wrapText="1"/>
    </xf>
    <xf numFmtId="4" fontId="9" fillId="0" borderId="1" xfId="0" applyNumberFormat="1" applyFont="1" applyFill="1" applyBorder="1" applyAlignment="1">
      <alignment horizontal="center" vertical="center" wrapText="1"/>
    </xf>
    <xf numFmtId="167" fontId="9" fillId="0" borderId="1" xfId="2" applyNumberFormat="1" applyFont="1" applyFill="1" applyBorder="1" applyAlignment="1">
      <alignment horizontal="center" vertical="center"/>
    </xf>
    <xf numFmtId="166" fontId="9" fillId="0" borderId="1" xfId="0" applyNumberFormat="1" applyFont="1" applyFill="1" applyBorder="1" applyAlignment="1">
      <alignment horizontal="center" vertical="center"/>
    </xf>
    <xf numFmtId="165" fontId="9" fillId="0" borderId="1" xfId="0" applyNumberFormat="1" applyFont="1" applyFill="1" applyBorder="1" applyAlignment="1">
      <alignment horizontal="center" vertical="center"/>
    </xf>
    <xf numFmtId="0" fontId="2" fillId="0" borderId="1" xfId="0" applyFont="1" applyBorder="1" applyAlignment="1">
      <alignment horizontal="left" vertical="center" wrapText="1"/>
    </xf>
    <xf numFmtId="0" fontId="1" fillId="0" borderId="0" xfId="0" applyFont="1" applyAlignment="1">
      <alignment horizontal="center"/>
    </xf>
    <xf numFmtId="0" fontId="17" fillId="2"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0" borderId="1" xfId="0" applyFont="1" applyBorder="1" applyAlignment="1">
      <alignment horizontal="left" vertical="center" wrapText="1"/>
    </xf>
    <xf numFmtId="0" fontId="17" fillId="0" borderId="1" xfId="0" applyFont="1" applyBorder="1" applyAlignment="1">
      <alignment horizontal="left" vertical="center" wrapText="1"/>
    </xf>
    <xf numFmtId="0" fontId="2" fillId="0" borderId="1" xfId="0" applyFont="1" applyBorder="1" applyAlignment="1">
      <alignment horizontal="left" vertical="center" wrapText="1"/>
    </xf>
    <xf numFmtId="0" fontId="9" fillId="0" borderId="2" xfId="0" applyFont="1" applyBorder="1" applyAlignment="1">
      <alignment horizontal="left" vertical="top" wrapText="1"/>
    </xf>
    <xf numFmtId="0" fontId="9" fillId="0" borderId="11" xfId="0" applyFont="1" applyBorder="1" applyAlignment="1">
      <alignment horizontal="left" vertical="top" wrapText="1"/>
    </xf>
    <xf numFmtId="0" fontId="9" fillId="0" borderId="6" xfId="0" applyFont="1" applyBorder="1" applyAlignment="1">
      <alignment horizontal="left" vertical="top" wrapText="1"/>
    </xf>
    <xf numFmtId="0" fontId="9" fillId="0" borderId="1" xfId="0" applyFont="1" applyBorder="1" applyAlignment="1">
      <alignment horizontal="left" vertical="top" wrapText="1"/>
    </xf>
    <xf numFmtId="0" fontId="9" fillId="2" borderId="1" xfId="0" applyFont="1" applyFill="1" applyBorder="1" applyAlignment="1">
      <alignment horizontal="left" vertical="top" wrapText="1"/>
    </xf>
    <xf numFmtId="0" fontId="2" fillId="0" borderId="1" xfId="0" applyFont="1" applyBorder="1" applyAlignment="1">
      <alignment horizontal="left" vertical="top" wrapText="1"/>
    </xf>
    <xf numFmtId="0" fontId="2" fillId="2" borderId="6" xfId="0" applyFont="1" applyFill="1" applyBorder="1" applyAlignment="1">
      <alignment horizontal="left" vertical="top" wrapText="1"/>
    </xf>
    <xf numFmtId="2" fontId="2" fillId="2" borderId="6" xfId="0" applyNumberFormat="1" applyFont="1" applyFill="1" applyBorder="1" applyAlignment="1">
      <alignment horizontal="left" vertical="top" wrapText="1"/>
    </xf>
    <xf numFmtId="0" fontId="5" fillId="0" borderId="1" xfId="0" applyFont="1" applyBorder="1" applyAlignment="1">
      <alignment horizontal="center" vertical="center" wrapText="1"/>
    </xf>
    <xf numFmtId="0" fontId="1" fillId="0" borderId="1" xfId="0" applyFont="1" applyBorder="1" applyAlignment="1">
      <alignment vertical="center" wrapText="1"/>
    </xf>
    <xf numFmtId="0" fontId="11" fillId="0" borderId="1" xfId="0" applyFont="1" applyBorder="1" applyAlignment="1">
      <alignment horizontal="left" vertical="center" wrapText="1"/>
    </xf>
    <xf numFmtId="0" fontId="2" fillId="0" borderId="1" xfId="0" applyFont="1" applyBorder="1" applyAlignment="1">
      <alignment wrapText="1"/>
    </xf>
    <xf numFmtId="0" fontId="2" fillId="0" borderId="1" xfId="0" applyFont="1" applyBorder="1" applyAlignment="1">
      <alignment horizontal="left" vertical="center"/>
    </xf>
    <xf numFmtId="0" fontId="2" fillId="2" borderId="1" xfId="0" applyFont="1" applyFill="1" applyBorder="1" applyAlignment="1">
      <alignment horizontal="justify" vertical="center" wrapText="1"/>
    </xf>
    <xf numFmtId="0" fontId="1" fillId="2" borderId="0" xfId="0" applyFont="1" applyFill="1"/>
    <xf numFmtId="166" fontId="2" fillId="2" borderId="1" xfId="0" applyNumberFormat="1" applyFont="1" applyFill="1" applyBorder="1" applyAlignment="1">
      <alignment horizontal="center" vertical="center"/>
    </xf>
    <xf numFmtId="166" fontId="18" fillId="2" borderId="1" xfId="0" applyNumberFormat="1" applyFont="1" applyFill="1" applyBorder="1" applyAlignment="1">
      <alignment horizontal="center" vertical="center"/>
    </xf>
    <xf numFmtId="0" fontId="5" fillId="0" borderId="1" xfId="0" applyFont="1" applyBorder="1" applyAlignment="1">
      <alignment horizontal="center" vertical="center" wrapText="1"/>
    </xf>
    <xf numFmtId="0" fontId="1" fillId="5" borderId="0" xfId="0" applyFont="1" applyFill="1" applyAlignment="1">
      <alignment horizontal="right" vertical="top"/>
    </xf>
    <xf numFmtId="0" fontId="1" fillId="5" borderId="1" xfId="0" applyFont="1" applyFill="1" applyBorder="1" applyAlignment="1">
      <alignment horizontal="center" vertical="center" wrapText="1"/>
    </xf>
    <xf numFmtId="0" fontId="7" fillId="5" borderId="1" xfId="0" applyFont="1" applyFill="1" applyBorder="1" applyAlignment="1">
      <alignment horizontal="center"/>
    </xf>
    <xf numFmtId="0" fontId="1" fillId="5" borderId="1" xfId="0" applyFont="1" applyFill="1" applyBorder="1" applyAlignment="1">
      <alignment horizontal="justify" vertical="center"/>
    </xf>
    <xf numFmtId="0" fontId="1" fillId="5" borderId="1" xfId="0" applyFont="1" applyFill="1" applyBorder="1" applyAlignment="1">
      <alignment horizontal="justify" vertical="center" wrapText="1"/>
    </xf>
    <xf numFmtId="0" fontId="12" fillId="5" borderId="1" xfId="0" applyFont="1" applyFill="1" applyBorder="1" applyAlignment="1">
      <alignment vertical="center" wrapText="1"/>
    </xf>
    <xf numFmtId="9" fontId="5" fillId="5" borderId="1" xfId="0" applyNumberFormat="1" applyFont="1" applyFill="1" applyBorder="1" applyAlignment="1">
      <alignment horizontal="justify" vertical="center" wrapText="1"/>
    </xf>
    <xf numFmtId="0" fontId="5" fillId="5" borderId="1" xfId="0" applyFont="1" applyFill="1" applyBorder="1" applyAlignment="1">
      <alignment horizontal="justify" vertical="center" wrapText="1"/>
    </xf>
    <xf numFmtId="0" fontId="5" fillId="5" borderId="1" xfId="0" applyFont="1" applyFill="1" applyBorder="1" applyAlignment="1">
      <alignment horizontal="justify" vertical="center"/>
    </xf>
    <xf numFmtId="0" fontId="12" fillId="5" borderId="1" xfId="0" applyFont="1" applyFill="1" applyBorder="1" applyAlignment="1">
      <alignment horizontal="justify" vertical="center" wrapText="1"/>
    </xf>
    <xf numFmtId="0" fontId="1" fillId="5" borderId="1" xfId="0" applyFont="1" applyFill="1" applyBorder="1" applyAlignment="1">
      <alignment vertical="top" wrapText="1"/>
    </xf>
    <xf numFmtId="0" fontId="11" fillId="5" borderId="1" xfId="0" applyFont="1" applyFill="1" applyBorder="1" applyAlignment="1">
      <alignment horizontal="left" vertical="top" wrapText="1"/>
    </xf>
    <xf numFmtId="0" fontId="1" fillId="5" borderId="0" xfId="0" applyFont="1" applyFill="1" applyBorder="1" applyAlignment="1">
      <alignment wrapText="1"/>
    </xf>
    <xf numFmtId="0" fontId="1" fillId="5" borderId="0" xfId="0" applyFont="1" applyFill="1" applyBorder="1" applyAlignment="1"/>
    <xf numFmtId="0" fontId="1" fillId="5" borderId="0" xfId="0" applyFont="1" applyFill="1" applyAlignment="1"/>
    <xf numFmtId="0" fontId="2" fillId="5" borderId="0" xfId="0" applyFont="1" applyFill="1" applyAlignment="1"/>
    <xf numFmtId="0" fontId="0" fillId="5" borderId="0" xfId="0" applyFill="1" applyAlignment="1"/>
    <xf numFmtId="0" fontId="19" fillId="0" borderId="0" xfId="0" applyFont="1" applyAlignment="1">
      <alignment horizontal="center" vertical="center"/>
    </xf>
    <xf numFmtId="0" fontId="7" fillId="0" borderId="0" xfId="0" applyFont="1" applyAlignment="1">
      <alignment horizontal="center" vertical="center"/>
    </xf>
    <xf numFmtId="165" fontId="1" fillId="0" borderId="1" xfId="0" applyNumberFormat="1" applyFont="1" applyFill="1" applyBorder="1" applyAlignment="1">
      <alignment horizontal="center" vertical="center" wrapText="1"/>
    </xf>
    <xf numFmtId="0" fontId="1" fillId="0" borderId="0" xfId="0" applyFont="1" applyAlignment="1">
      <alignment horizontal="right" vertical="center" wrapText="1"/>
    </xf>
    <xf numFmtId="0" fontId="5" fillId="0" borderId="1" xfId="0" applyFont="1" applyBorder="1" applyAlignment="1">
      <alignment horizontal="center" vertical="center" wrapText="1"/>
    </xf>
    <xf numFmtId="165" fontId="1" fillId="0" borderId="1" xfId="0" applyNumberFormat="1" applyFont="1" applyFill="1" applyBorder="1" applyAlignment="1">
      <alignment horizontal="center" vertical="center"/>
    </xf>
    <xf numFmtId="165" fontId="3" fillId="0" borderId="1" xfId="0" applyNumberFormat="1" applyFont="1" applyFill="1" applyBorder="1" applyAlignment="1">
      <alignment horizontal="center" vertical="center" wrapText="1"/>
    </xf>
    <xf numFmtId="165" fontId="3" fillId="0" borderId="1" xfId="0" applyNumberFormat="1" applyFont="1" applyFill="1" applyBorder="1" applyAlignment="1">
      <alignment horizontal="center" vertical="center"/>
    </xf>
    <xf numFmtId="0" fontId="3" fillId="0" borderId="1" xfId="0" applyFont="1" applyBorder="1" applyAlignment="1">
      <alignment horizontal="center" vertical="center"/>
    </xf>
    <xf numFmtId="0" fontId="5" fillId="2" borderId="1" xfId="0" applyFont="1" applyFill="1" applyBorder="1" applyAlignment="1">
      <alignment horizontal="left" vertical="center" wrapText="1"/>
    </xf>
    <xf numFmtId="16" fontId="1" fillId="0" borderId="1" xfId="0" applyNumberFormat="1" applyFont="1" applyBorder="1" applyAlignment="1">
      <alignment horizontal="left" vertical="center" wrapText="1"/>
    </xf>
    <xf numFmtId="16" fontId="1" fillId="0" borderId="1" xfId="0" applyNumberFormat="1" applyFont="1" applyBorder="1" applyAlignment="1">
      <alignment vertical="center" wrapText="1"/>
    </xf>
    <xf numFmtId="0" fontId="12" fillId="0" borderId="1" xfId="0" applyFont="1" applyBorder="1" applyAlignment="1">
      <alignment horizontal="left" vertical="center" wrapText="1"/>
    </xf>
    <xf numFmtId="49" fontId="12" fillId="0" borderId="1" xfId="0" applyNumberFormat="1" applyFont="1" applyBorder="1" applyAlignment="1">
      <alignment vertical="center" wrapText="1"/>
    </xf>
    <xf numFmtId="0" fontId="1" fillId="0" borderId="1" xfId="0" applyNumberFormat="1" applyFont="1" applyBorder="1" applyAlignment="1">
      <alignment horizontal="left" vertical="center" wrapText="1"/>
    </xf>
    <xf numFmtId="0" fontId="5" fillId="0" borderId="1" xfId="0" applyFont="1" applyBorder="1" applyAlignment="1">
      <alignment vertical="center" wrapText="1"/>
    </xf>
    <xf numFmtId="0" fontId="5" fillId="0" borderId="0" xfId="0" applyFont="1" applyFill="1"/>
    <xf numFmtId="43" fontId="5" fillId="0" borderId="0" xfId="2" applyFont="1" applyFill="1"/>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xf>
    <xf numFmtId="0" fontId="1" fillId="0" borderId="0" xfId="0" applyFont="1" applyAlignment="1">
      <alignment horizontal="center" vertical="center"/>
    </xf>
    <xf numFmtId="166" fontId="1" fillId="0" borderId="0" xfId="0" applyNumberFormat="1" applyFont="1" applyAlignment="1">
      <alignment horizontal="center" vertical="center"/>
    </xf>
    <xf numFmtId="166" fontId="2" fillId="0" borderId="1" xfId="0" applyNumberFormat="1" applyFont="1" applyFill="1" applyBorder="1" applyAlignment="1">
      <alignment horizontal="center"/>
    </xf>
    <xf numFmtId="166" fontId="18" fillId="0" borderId="1" xfId="0" applyNumberFormat="1" applyFont="1" applyFill="1" applyBorder="1" applyAlignment="1">
      <alignment horizontal="center" vertical="center"/>
    </xf>
    <xf numFmtId="0" fontId="9" fillId="0" borderId="2" xfId="0" applyFont="1" applyBorder="1" applyAlignment="1">
      <alignment horizontal="left" vertical="top" wrapText="1"/>
    </xf>
    <xf numFmtId="0" fontId="9" fillId="0" borderId="1" xfId="0" applyFont="1" applyBorder="1" applyAlignment="1">
      <alignment horizontal="left" vertical="top" wrapText="1"/>
    </xf>
    <xf numFmtId="0" fontId="1" fillId="0" borderId="1" xfId="0" applyFont="1" applyBorder="1" applyAlignment="1">
      <alignment horizontal="center" vertical="center" wrapText="1"/>
    </xf>
    <xf numFmtId="0" fontId="9" fillId="2" borderId="11" xfId="0" applyFont="1" applyFill="1" applyBorder="1" applyAlignment="1">
      <alignment horizontal="left" vertical="top" wrapText="1"/>
    </xf>
    <xf numFmtId="0" fontId="9" fillId="0" borderId="12" xfId="0" applyFont="1" applyBorder="1" applyAlignment="1">
      <alignment horizontal="left" vertical="center" wrapText="1"/>
    </xf>
    <xf numFmtId="0" fontId="9" fillId="0" borderId="5" xfId="0" applyFont="1" applyBorder="1" applyAlignment="1">
      <alignment horizontal="left" vertical="center" wrapText="1"/>
    </xf>
    <xf numFmtId="0" fontId="9" fillId="0" borderId="13" xfId="0" applyFont="1" applyBorder="1" applyAlignment="1">
      <alignment horizontal="left" vertical="center" wrapText="1"/>
    </xf>
    <xf numFmtId="0" fontId="9" fillId="2" borderId="11" xfId="0" applyFont="1" applyFill="1" applyBorder="1" applyAlignment="1">
      <alignment vertical="top"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0" fillId="0" borderId="1" xfId="0" applyBorder="1" applyAlignment="1">
      <alignment horizontal="center" vertical="center"/>
    </xf>
    <xf numFmtId="0" fontId="0" fillId="0" borderId="1" xfId="0" applyFont="1" applyBorder="1" applyAlignment="1">
      <alignment horizontal="center" vertical="center"/>
    </xf>
    <xf numFmtId="0" fontId="5" fillId="5" borderId="1" xfId="0"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1" fontId="7" fillId="0" borderId="1" xfId="0" applyNumberFormat="1" applyFont="1" applyFill="1" applyBorder="1" applyAlignment="1">
      <alignment horizontal="center" vertical="center" wrapText="1"/>
    </xf>
    <xf numFmtId="0" fontId="2" fillId="0" borderId="8" xfId="0" applyFont="1" applyBorder="1" applyAlignment="1">
      <alignment horizontal="left" vertical="top" wrapText="1"/>
    </xf>
    <xf numFmtId="166" fontId="13" fillId="0" borderId="1" xfId="0" applyNumberFormat="1" applyFont="1" applyFill="1" applyBorder="1" applyAlignment="1">
      <alignment horizontal="left" vertical="center" wrapText="1"/>
    </xf>
    <xf numFmtId="165" fontId="3" fillId="0" borderId="1" xfId="0" applyNumberFormat="1" applyFont="1" applyFill="1" applyBorder="1" applyAlignment="1">
      <alignment horizontal="center" vertical="top" wrapText="1"/>
    </xf>
    <xf numFmtId="165" fontId="13" fillId="0" borderId="1" xfId="0" applyNumberFormat="1" applyFont="1" applyFill="1" applyBorder="1" applyAlignment="1">
      <alignment horizontal="center" vertical="top" wrapText="1"/>
    </xf>
    <xf numFmtId="166" fontId="4" fillId="0" borderId="1" xfId="0" applyNumberFormat="1" applyFont="1" applyFill="1" applyBorder="1" applyAlignment="1">
      <alignment horizontal="left" vertical="center" wrapText="1"/>
    </xf>
    <xf numFmtId="165" fontId="4" fillId="0" borderId="1" xfId="0" applyNumberFormat="1" applyFont="1" applyFill="1" applyBorder="1" applyAlignment="1">
      <alignment horizontal="center" vertical="top" wrapText="1"/>
    </xf>
    <xf numFmtId="0" fontId="8" fillId="0" borderId="1" xfId="0" applyFont="1" applyFill="1" applyBorder="1"/>
    <xf numFmtId="0" fontId="1" fillId="0" borderId="1" xfId="0" applyFont="1" applyFill="1" applyBorder="1"/>
    <xf numFmtId="0" fontId="8" fillId="0" borderId="0" xfId="0" applyFont="1" applyFill="1" applyAlignment="1">
      <alignment horizontal="left" vertical="center"/>
    </xf>
    <xf numFmtId="0" fontId="8" fillId="0" borderId="0" xfId="0" applyFont="1" applyFill="1"/>
    <xf numFmtId="2" fontId="1" fillId="0" borderId="0" xfId="0" applyNumberFormat="1" applyFont="1" applyFill="1" applyAlignment="1">
      <alignment horizontal="center" vertical="center"/>
    </xf>
    <xf numFmtId="166" fontId="4" fillId="5" borderId="1" xfId="0" applyNumberFormat="1" applyFont="1" applyFill="1" applyBorder="1" applyAlignment="1">
      <alignment horizontal="left" vertical="center" wrapText="1"/>
    </xf>
    <xf numFmtId="0" fontId="1" fillId="0" borderId="6" xfId="0" applyFont="1" applyBorder="1" applyAlignment="1">
      <alignment horizontal="center" vertical="center" wrapText="1"/>
    </xf>
    <xf numFmtId="0" fontId="9" fillId="2" borderId="1" xfId="1" applyFont="1" applyFill="1" applyBorder="1" applyAlignment="1">
      <alignment horizontal="center" vertical="center" wrapText="1"/>
    </xf>
    <xf numFmtId="2" fontId="9" fillId="2" borderId="1" xfId="2" applyNumberFormat="1" applyFont="1" applyFill="1" applyBorder="1" applyAlignment="1">
      <alignment horizontal="center" vertical="center" wrapText="1"/>
    </xf>
    <xf numFmtId="0" fontId="0" fillId="2" borderId="0" xfId="0" applyFill="1"/>
    <xf numFmtId="0" fontId="30" fillId="2" borderId="0" xfId="0" applyFont="1" applyFill="1" applyAlignment="1">
      <alignment horizontal="center" vertical="center"/>
    </xf>
    <xf numFmtId="0" fontId="30" fillId="2" borderId="0" xfId="0" applyFont="1" applyFill="1" applyAlignment="1">
      <alignment vertical="center"/>
    </xf>
    <xf numFmtId="0" fontId="30" fillId="2" borderId="0" xfId="0" applyFont="1" applyFill="1"/>
    <xf numFmtId="0" fontId="37" fillId="2" borderId="0" xfId="0" applyFont="1" applyFill="1" applyAlignment="1">
      <alignment horizontal="center" vertical="center"/>
    </xf>
    <xf numFmtId="0" fontId="38" fillId="2" borderId="0" xfId="0" applyFont="1" applyFill="1" applyAlignment="1">
      <alignment horizontal="right" vertical="center"/>
    </xf>
    <xf numFmtId="0" fontId="10" fillId="2" borderId="5" xfId="0" applyFont="1" applyFill="1" applyBorder="1" applyAlignment="1">
      <alignment horizontal="center" vertical="center"/>
    </xf>
    <xf numFmtId="0" fontId="10" fillId="2" borderId="5" xfId="0" applyFont="1" applyFill="1" applyBorder="1" applyAlignment="1">
      <alignment vertical="center"/>
    </xf>
    <xf numFmtId="0" fontId="0" fillId="2" borderId="0" xfId="0" applyFill="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vertical="center" wrapText="1"/>
    </xf>
    <xf numFmtId="0" fontId="9" fillId="2" borderId="1" xfId="0" applyFont="1" applyFill="1" applyBorder="1" applyAlignment="1">
      <alignment horizontal="center" vertical="center"/>
    </xf>
    <xf numFmtId="0" fontId="9" fillId="2" borderId="2" xfId="0" applyFont="1" applyFill="1" applyBorder="1" applyAlignment="1">
      <alignment vertical="center" wrapText="1"/>
    </xf>
    <xf numFmtId="0" fontId="34" fillId="2" borderId="1"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31" fillId="2" borderId="6" xfId="0" applyFont="1" applyFill="1" applyBorder="1" applyAlignment="1">
      <alignment vertical="center" wrapText="1"/>
    </xf>
    <xf numFmtId="0" fontId="9" fillId="2" borderId="1" xfId="0" applyNumberFormat="1" applyFont="1" applyFill="1" applyBorder="1" applyAlignment="1">
      <alignment horizontal="center" vertical="center" wrapText="1"/>
    </xf>
    <xf numFmtId="0" fontId="9" fillId="2" borderId="7" xfId="0" applyFont="1" applyFill="1" applyBorder="1" applyAlignment="1">
      <alignment horizontal="center" vertical="center" wrapText="1"/>
    </xf>
    <xf numFmtId="0" fontId="31" fillId="2" borderId="1" xfId="0" applyFont="1" applyFill="1" applyBorder="1" applyAlignment="1">
      <alignment vertical="center" wrapText="1"/>
    </xf>
    <xf numFmtId="0" fontId="33" fillId="2" borderId="1" xfId="0" applyFont="1" applyFill="1" applyBorder="1" applyAlignment="1">
      <alignment horizontal="center" vertical="center" wrapText="1"/>
    </xf>
    <xf numFmtId="0" fontId="33" fillId="2" borderId="1" xfId="0" applyFont="1" applyFill="1" applyBorder="1" applyAlignment="1">
      <alignment vertical="center" wrapText="1"/>
    </xf>
    <xf numFmtId="14" fontId="33" fillId="2" borderId="1" xfId="0" applyNumberFormat="1" applyFont="1" applyFill="1" applyBorder="1" applyAlignment="1">
      <alignment horizontal="center" vertical="center" wrapText="1"/>
    </xf>
    <xf numFmtId="0" fontId="44" fillId="2" borderId="0" xfId="0" applyFont="1" applyFill="1"/>
    <xf numFmtId="0" fontId="41" fillId="2" borderId="1" xfId="0" applyFont="1" applyFill="1" applyBorder="1" applyAlignment="1">
      <alignment horizontal="center" vertical="center" wrapText="1"/>
    </xf>
    <xf numFmtId="0" fontId="41" fillId="2" borderId="1" xfId="0" applyFont="1" applyFill="1" applyBorder="1" applyAlignment="1">
      <alignment vertical="center" wrapText="1"/>
    </xf>
    <xf numFmtId="14" fontId="41" fillId="2" borderId="1" xfId="0" applyNumberFormat="1" applyFont="1" applyFill="1" applyBorder="1" applyAlignment="1">
      <alignment horizontal="center" vertical="center" wrapText="1"/>
    </xf>
    <xf numFmtId="0" fontId="42" fillId="2" borderId="0" xfId="0" applyFont="1" applyFill="1"/>
    <xf numFmtId="0" fontId="43" fillId="2" borderId="1" xfId="0" applyFont="1" applyFill="1" applyBorder="1" applyAlignment="1">
      <alignment vertical="center" wrapText="1"/>
    </xf>
    <xf numFmtId="0" fontId="41" fillId="2" borderId="6" xfId="0" applyNumberFormat="1" applyFont="1" applyFill="1" applyBorder="1" applyAlignment="1">
      <alignment horizontal="center" vertical="center" wrapText="1"/>
    </xf>
    <xf numFmtId="0" fontId="41" fillId="2" borderId="6" xfId="0" applyFont="1" applyFill="1" applyBorder="1" applyAlignment="1">
      <alignment horizontal="center" vertical="center" wrapText="1"/>
    </xf>
    <xf numFmtId="0" fontId="9" fillId="2" borderId="1" xfId="0" applyFont="1" applyFill="1" applyBorder="1" applyAlignment="1">
      <alignment horizontal="left"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14" fontId="9" fillId="2" borderId="1" xfId="0" applyNumberFormat="1" applyFont="1" applyFill="1" applyBorder="1" applyAlignment="1">
      <alignment horizontal="center" vertical="center" wrapText="1"/>
    </xf>
    <xf numFmtId="166" fontId="9" fillId="2" borderId="1" xfId="0" applyNumberFormat="1"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8" xfId="0" applyFont="1" applyFill="1" applyBorder="1" applyAlignment="1">
      <alignment vertical="center" wrapText="1"/>
    </xf>
    <xf numFmtId="0" fontId="9" fillId="2" borderId="7" xfId="0" applyFont="1" applyFill="1" applyBorder="1" applyAlignment="1">
      <alignment vertical="center" wrapText="1"/>
    </xf>
    <xf numFmtId="14" fontId="9" fillId="2" borderId="7" xfId="0" applyNumberFormat="1" applyFont="1" applyFill="1" applyBorder="1" applyAlignment="1">
      <alignment horizontal="center" vertical="center" wrapText="1"/>
    </xf>
    <xf numFmtId="167" fontId="9" fillId="2" borderId="1" xfId="2" applyNumberFormat="1"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0" xfId="0" applyFont="1" applyFill="1" applyBorder="1" applyAlignment="1">
      <alignment vertical="center" wrapText="1"/>
    </xf>
    <xf numFmtId="167" fontId="9" fillId="2" borderId="0" xfId="2" applyNumberFormat="1" applyFont="1" applyFill="1" applyBorder="1" applyAlignment="1">
      <alignment horizontal="center" vertical="center" wrapText="1"/>
    </xf>
    <xf numFmtId="0" fontId="40" fillId="2" borderId="0" xfId="3" applyFont="1" applyFill="1"/>
    <xf numFmtId="0" fontId="21" fillId="2" borderId="0" xfId="3" applyFont="1" applyFill="1"/>
    <xf numFmtId="0" fontId="21" fillId="2" borderId="0" xfId="0" applyFont="1" applyFill="1"/>
    <xf numFmtId="0" fontId="36" fillId="2" borderId="0" xfId="0" applyFont="1" applyFill="1"/>
    <xf numFmtId="0" fontId="21" fillId="2" borderId="0" xfId="3" applyFont="1" applyFill="1" applyAlignment="1"/>
    <xf numFmtId="0" fontId="21" fillId="2" borderId="0" xfId="3" applyFont="1" applyFill="1" applyBorder="1" applyAlignment="1"/>
    <xf numFmtId="0" fontId="44" fillId="2" borderId="0" xfId="0" applyFont="1" applyFill="1" applyAlignment="1">
      <alignment horizontal="center" vertical="center"/>
    </xf>
    <xf numFmtId="0" fontId="45" fillId="2" borderId="0" xfId="0" applyFont="1" applyFill="1"/>
    <xf numFmtId="0" fontId="46" fillId="2" borderId="0" xfId="3" applyFont="1" applyFill="1" applyBorder="1" applyAlignment="1"/>
    <xf numFmtId="0" fontId="46" fillId="2" borderId="0" xfId="0" applyFont="1" applyFill="1"/>
    <xf numFmtId="0" fontId="45" fillId="2" borderId="0" xfId="3" applyFont="1" applyFill="1" applyAlignment="1"/>
    <xf numFmtId="0" fontId="45" fillId="2" borderId="0" xfId="0" applyFont="1" applyFill="1" applyBorder="1"/>
    <xf numFmtId="0" fontId="36" fillId="2" borderId="0" xfId="3" applyFont="1" applyFill="1" applyBorder="1" applyAlignment="1"/>
    <xf numFmtId="0" fontId="21" fillId="2" borderId="0" xfId="0" applyFont="1" applyFill="1" applyBorder="1"/>
    <xf numFmtId="0" fontId="42" fillId="2" borderId="0" xfId="0" applyFont="1" applyFill="1" applyAlignment="1">
      <alignment horizontal="center" vertical="center"/>
    </xf>
    <xf numFmtId="0" fontId="48" fillId="2" borderId="0" xfId="0" applyFont="1" applyFill="1"/>
    <xf numFmtId="0" fontId="49" fillId="2" borderId="0" xfId="3" applyFont="1" applyFill="1" applyBorder="1" applyAlignment="1"/>
    <xf numFmtId="0" fontId="49" fillId="2" borderId="0" xfId="0" applyFont="1" applyFill="1"/>
    <xf numFmtId="0" fontId="48" fillId="2" borderId="0" xfId="3" applyFont="1" applyFill="1" applyAlignment="1"/>
    <xf numFmtId="0" fontId="48" fillId="2" borderId="0" xfId="0" applyFont="1" applyFill="1" applyBorder="1"/>
    <xf numFmtId="0" fontId="36" fillId="2" borderId="0" xfId="3" applyFont="1" applyFill="1" applyAlignment="1"/>
    <xf numFmtId="0" fontId="32" fillId="2" borderId="0" xfId="0" applyFont="1" applyFill="1"/>
    <xf numFmtId="0" fontId="39" fillId="2" borderId="0" xfId="0" applyFont="1" applyFill="1"/>
    <xf numFmtId="0" fontId="2" fillId="2" borderId="0" xfId="0" applyFont="1" applyFill="1"/>
    <xf numFmtId="0" fontId="0" fillId="2" borderId="0" xfId="0" applyFill="1" applyAlignment="1">
      <alignment vertical="center"/>
    </xf>
    <xf numFmtId="0" fontId="20" fillId="0" borderId="0" xfId="3" applyFont="1" applyAlignment="1">
      <alignment horizontal="left" vertical="top" wrapText="1"/>
    </xf>
    <xf numFmtId="0" fontId="24" fillId="0" borderId="0" xfId="3" applyFont="1" applyAlignment="1">
      <alignment horizontal="center" vertical="center" wrapText="1"/>
    </xf>
    <xf numFmtId="0" fontId="22" fillId="0" borderId="0" xfId="3" applyFont="1" applyAlignment="1">
      <alignment horizontal="center" vertical="top" wrapText="1"/>
    </xf>
    <xf numFmtId="0" fontId="8" fillId="0" borderId="0" xfId="3" applyFont="1" applyAlignment="1">
      <alignment horizontal="center" vertical="top" wrapText="1"/>
    </xf>
    <xf numFmtId="0" fontId="21" fillId="0" borderId="0" xfId="3" applyFont="1" applyAlignment="1">
      <alignment horizontal="left" wrapText="1"/>
    </xf>
    <xf numFmtId="0" fontId="21" fillId="0" borderId="0" xfId="3" applyFont="1" applyFill="1" applyAlignment="1">
      <alignment horizontal="left" vertical="center" wrapText="1"/>
    </xf>
    <xf numFmtId="0" fontId="21" fillId="0" borderId="0" xfId="3" applyFont="1" applyAlignment="1">
      <alignment horizontal="left" vertical="top" wrapText="1"/>
    </xf>
    <xf numFmtId="0" fontId="21" fillId="0" borderId="0" xfId="3" applyFont="1" applyAlignment="1">
      <alignment horizontal="center" vertical="center"/>
    </xf>
    <xf numFmtId="0" fontId="9" fillId="0" borderId="7" xfId="0" applyFont="1" applyBorder="1" applyAlignment="1">
      <alignment horizontal="left" vertical="center" wrapText="1"/>
    </xf>
    <xf numFmtId="0" fontId="9" fillId="0" borderId="2" xfId="0" applyFont="1" applyBorder="1" applyAlignment="1">
      <alignment horizontal="justify" vertical="top" wrapText="1"/>
    </xf>
    <xf numFmtId="0" fontId="9" fillId="0" borderId="3" xfId="0" applyFont="1" applyBorder="1" applyAlignment="1">
      <alignment horizontal="justify" vertical="top" wrapText="1"/>
    </xf>
    <xf numFmtId="0" fontId="9" fillId="0" borderId="4" xfId="0" applyFont="1" applyBorder="1" applyAlignment="1">
      <alignment horizontal="justify"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0" xfId="0" applyFont="1" applyAlignment="1">
      <alignment horizontal="justify" vertical="top" wrapText="1"/>
    </xf>
    <xf numFmtId="0" fontId="9" fillId="0" borderId="11" xfId="0" applyFont="1" applyBorder="1" applyAlignment="1">
      <alignment horizontal="left" vertical="top" wrapText="1"/>
    </xf>
    <xf numFmtId="0" fontId="9" fillId="0" borderId="14" xfId="0" applyFont="1" applyBorder="1" applyAlignment="1">
      <alignment horizontal="left" vertical="top" wrapText="1"/>
    </xf>
    <xf numFmtId="0" fontId="9" fillId="0" borderId="8" xfId="0" applyFont="1" applyBorder="1" applyAlignment="1">
      <alignment horizontal="left" vertical="top" wrapText="1"/>
    </xf>
    <xf numFmtId="0" fontId="9" fillId="0" borderId="1" xfId="0" applyFont="1" applyBorder="1" applyAlignment="1">
      <alignment horizontal="justify" vertical="center" wrapText="1"/>
    </xf>
    <xf numFmtId="0" fontId="9" fillId="0" borderId="1" xfId="0" applyFont="1" applyBorder="1" applyAlignment="1">
      <alignment horizontal="justify" vertical="top" wrapText="1"/>
    </xf>
    <xf numFmtId="0" fontId="9" fillId="0" borderId="6" xfId="0" applyFont="1" applyBorder="1" applyAlignment="1">
      <alignment horizontal="justify" vertical="top" wrapText="1"/>
    </xf>
    <xf numFmtId="0" fontId="25" fillId="0" borderId="0" xfId="0" applyFont="1" applyAlignment="1">
      <alignment horizontal="center" vertical="top" wrapText="1"/>
    </xf>
    <xf numFmtId="0" fontId="9" fillId="0" borderId="7" xfId="0" applyFont="1" applyFill="1" applyBorder="1" applyAlignment="1">
      <alignment horizontal="justify" vertical="top" wrapText="1"/>
    </xf>
    <xf numFmtId="0" fontId="9" fillId="0" borderId="2" xfId="0" applyFont="1" applyBorder="1" applyAlignment="1">
      <alignment horizontal="center" wrapText="1"/>
    </xf>
    <xf numFmtId="0" fontId="9" fillId="0" borderId="3" xfId="0" applyFont="1" applyBorder="1" applyAlignment="1">
      <alignment horizontal="center" wrapText="1"/>
    </xf>
    <xf numFmtId="0" fontId="9" fillId="0" borderId="4" xfId="0" applyFont="1" applyBorder="1" applyAlignment="1">
      <alignment horizontal="center" wrapText="1"/>
    </xf>
    <xf numFmtId="166" fontId="2" fillId="0" borderId="2" xfId="0" applyNumberFormat="1" applyFont="1" applyBorder="1" applyAlignment="1">
      <alignment horizontal="left" vertical="center" wrapText="1"/>
    </xf>
    <xf numFmtId="166" fontId="2" fillId="0" borderId="3" xfId="0" applyNumberFormat="1" applyFont="1" applyBorder="1" applyAlignment="1">
      <alignment horizontal="left" vertical="center" wrapText="1"/>
    </xf>
    <xf numFmtId="166" fontId="2" fillId="0" borderId="4" xfId="0" applyNumberFormat="1" applyFont="1" applyBorder="1" applyAlignment="1">
      <alignment horizontal="left" vertical="center" wrapText="1"/>
    </xf>
    <xf numFmtId="0" fontId="10" fillId="0" borderId="0" xfId="0" applyFont="1" applyBorder="1" applyAlignment="1">
      <alignment horizontal="center" vertical="top" wrapText="1"/>
    </xf>
    <xf numFmtId="0" fontId="9" fillId="0" borderId="0" xfId="0" applyFont="1" applyBorder="1" applyAlignment="1">
      <alignment horizontal="center" vertical="top" wrapText="1"/>
    </xf>
    <xf numFmtId="0" fontId="9" fillId="0" borderId="6" xfId="0" applyFont="1" applyBorder="1" applyAlignment="1">
      <alignment horizontal="left" vertical="top" wrapText="1"/>
    </xf>
    <xf numFmtId="0" fontId="9" fillId="2" borderId="2" xfId="0" applyFont="1" applyFill="1" applyBorder="1" applyAlignment="1">
      <alignment horizontal="left" vertical="top" wrapText="1"/>
    </xf>
    <xf numFmtId="0" fontId="9" fillId="2" borderId="3" xfId="0" applyFont="1" applyFill="1" applyBorder="1" applyAlignment="1">
      <alignment horizontal="left" vertical="top" wrapText="1"/>
    </xf>
    <xf numFmtId="0" fontId="9" fillId="2" borderId="4" xfId="0" applyFont="1" applyFill="1" applyBorder="1" applyAlignment="1">
      <alignment horizontal="left" vertical="top" wrapText="1"/>
    </xf>
    <xf numFmtId="0" fontId="9" fillId="0" borderId="1" xfId="0" applyFont="1" applyFill="1" applyBorder="1" applyAlignment="1">
      <alignment horizontal="justify" vertical="top" wrapText="1"/>
    </xf>
    <xf numFmtId="0" fontId="9" fillId="0" borderId="14" xfId="0" applyFont="1" applyBorder="1" applyAlignment="1">
      <alignment horizontal="justify" vertical="top" wrapText="1"/>
    </xf>
    <xf numFmtId="0" fontId="9" fillId="0" borderId="0" xfId="0" applyFont="1" applyBorder="1" applyAlignment="1">
      <alignment horizontal="justify" vertical="top" wrapText="1"/>
    </xf>
    <xf numFmtId="0" fontId="9" fillId="0" borderId="15" xfId="0" applyFont="1" applyBorder="1" applyAlignment="1">
      <alignment horizontal="justify" vertical="top" wrapText="1"/>
    </xf>
    <xf numFmtId="0" fontId="9" fillId="0" borderId="11" xfId="0" applyFont="1" applyBorder="1" applyAlignment="1">
      <alignment horizontal="justify" vertical="top" wrapText="1"/>
    </xf>
    <xf numFmtId="0" fontId="9" fillId="0" borderId="10" xfId="0" applyFont="1" applyBorder="1" applyAlignment="1">
      <alignment horizontal="justify" vertical="top" wrapText="1"/>
    </xf>
    <xf numFmtId="0" fontId="9" fillId="0" borderId="9" xfId="0" applyFont="1" applyBorder="1" applyAlignment="1">
      <alignment horizontal="justify" vertical="top" wrapText="1"/>
    </xf>
    <xf numFmtId="0" fontId="9" fillId="0" borderId="12" xfId="0" applyFont="1" applyBorder="1" applyAlignment="1">
      <alignment horizontal="justify" vertical="top" wrapText="1"/>
    </xf>
    <xf numFmtId="0" fontId="9" fillId="0" borderId="5" xfId="0" applyFont="1" applyBorder="1" applyAlignment="1">
      <alignment horizontal="justify" vertical="top" wrapText="1"/>
    </xf>
    <xf numFmtId="0" fontId="9" fillId="0" borderId="13" xfId="0" applyFont="1" applyBorder="1" applyAlignment="1">
      <alignment horizontal="justify" vertical="top"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1" xfId="0" applyFont="1" applyBorder="1" applyAlignment="1">
      <alignment horizontal="left" vertical="top" wrapText="1"/>
    </xf>
    <xf numFmtId="0" fontId="9" fillId="0" borderId="1" xfId="0" applyFont="1" applyFill="1" applyBorder="1" applyAlignment="1">
      <alignment horizontal="left" vertical="top" wrapText="1"/>
    </xf>
    <xf numFmtId="0" fontId="9" fillId="0" borderId="6" xfId="0" applyFont="1" applyFill="1" applyBorder="1" applyAlignment="1">
      <alignment horizontal="left" vertical="top" wrapText="1"/>
    </xf>
    <xf numFmtId="0" fontId="9" fillId="0" borderId="10" xfId="0" applyFont="1" applyBorder="1" applyAlignment="1">
      <alignment horizontal="left" vertical="top" wrapText="1"/>
    </xf>
    <xf numFmtId="0" fontId="9" fillId="0" borderId="9" xfId="0" applyFont="1" applyBorder="1" applyAlignment="1">
      <alignment horizontal="left" vertical="top" wrapText="1"/>
    </xf>
    <xf numFmtId="0" fontId="9" fillId="0" borderId="0" xfId="0" applyFont="1" applyBorder="1" applyAlignment="1">
      <alignment horizontal="left" vertical="top" wrapText="1"/>
    </xf>
    <xf numFmtId="0" fontId="9" fillId="0" borderId="15" xfId="0" applyFont="1" applyBorder="1" applyAlignment="1">
      <alignment horizontal="left" vertical="top" wrapText="1"/>
    </xf>
    <xf numFmtId="0" fontId="9" fillId="0" borderId="1" xfId="0" applyFont="1" applyBorder="1" applyAlignment="1">
      <alignment horizontal="left" vertical="center" wrapText="1"/>
    </xf>
    <xf numFmtId="0" fontId="9" fillId="0" borderId="11" xfId="0" applyFont="1" applyFill="1" applyBorder="1" applyAlignment="1">
      <alignment horizontal="justify" vertical="top" wrapText="1"/>
    </xf>
    <xf numFmtId="0" fontId="9" fillId="0" borderId="10" xfId="0" applyFont="1" applyFill="1" applyBorder="1" applyAlignment="1">
      <alignment horizontal="justify" vertical="top" wrapText="1"/>
    </xf>
    <xf numFmtId="0" fontId="9" fillId="0" borderId="9" xfId="0" applyFont="1" applyFill="1" applyBorder="1" applyAlignment="1">
      <alignment horizontal="justify" vertical="top" wrapText="1"/>
    </xf>
    <xf numFmtId="0" fontId="9" fillId="0" borderId="12" xfId="0" applyFont="1" applyFill="1" applyBorder="1" applyAlignment="1">
      <alignment horizontal="justify" vertical="top" wrapText="1"/>
    </xf>
    <xf numFmtId="0" fontId="9" fillId="0" borderId="5" xfId="0" applyFont="1" applyFill="1" applyBorder="1" applyAlignment="1">
      <alignment horizontal="justify" vertical="top" wrapText="1"/>
    </xf>
    <xf numFmtId="0" fontId="9" fillId="0" borderId="13" xfId="0" applyFont="1" applyFill="1" applyBorder="1" applyAlignment="1">
      <alignment horizontal="justify" vertical="top" wrapText="1"/>
    </xf>
    <xf numFmtId="0" fontId="1" fillId="0" borderId="0" xfId="0" applyFont="1" applyAlignment="1">
      <alignment horizontal="right"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3" fillId="0" borderId="5" xfId="0" applyFont="1" applyBorder="1" applyAlignment="1">
      <alignment horizontal="center" vertical="center" wrapText="1"/>
    </xf>
    <xf numFmtId="0" fontId="1" fillId="0" borderId="6" xfId="0" applyFont="1" applyBorder="1" applyAlignment="1">
      <alignment horizontal="center" vertical="center" wrapText="1"/>
    </xf>
    <xf numFmtId="0" fontId="27" fillId="0" borderId="7" xfId="0" applyFont="1" applyBorder="1" applyAlignment="1">
      <alignment horizontal="center" vertical="center"/>
    </xf>
    <xf numFmtId="0" fontId="1" fillId="0" borderId="8" xfId="0" applyFont="1" applyBorder="1" applyAlignment="1">
      <alignment horizontal="center" vertical="center" wrapText="1"/>
    </xf>
    <xf numFmtId="0" fontId="1" fillId="0" borderId="7" xfId="0" applyFont="1" applyBorder="1" applyAlignment="1">
      <alignment horizontal="center" vertical="center" wrapText="1"/>
    </xf>
    <xf numFmtId="0" fontId="0" fillId="0" borderId="6" xfId="0" applyBorder="1" applyAlignment="1">
      <alignment horizontal="center" vertical="center" wrapText="1"/>
    </xf>
    <xf numFmtId="0" fontId="0" fillId="0" borderId="8" xfId="0" applyFont="1" applyBorder="1" applyAlignment="1">
      <alignment horizontal="center" vertical="center"/>
    </xf>
    <xf numFmtId="0" fontId="0" fillId="0" borderId="7" xfId="0" applyFont="1" applyBorder="1" applyAlignment="1">
      <alignment horizontal="center" vertical="center"/>
    </xf>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26" fillId="0" borderId="1" xfId="0" applyFont="1" applyBorder="1"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7" fillId="0" borderId="2" xfId="0" applyFont="1" applyBorder="1" applyAlignment="1">
      <alignment horizontal="center" vertical="top"/>
    </xf>
    <xf numFmtId="0" fontId="7" fillId="0" borderId="3" xfId="0" applyFont="1" applyBorder="1" applyAlignment="1">
      <alignment horizontal="center" vertical="top"/>
    </xf>
    <xf numFmtId="0" fontId="7" fillId="0" borderId="4" xfId="0" applyFont="1" applyBorder="1" applyAlignment="1">
      <alignment horizontal="center" vertical="top"/>
    </xf>
    <xf numFmtId="0" fontId="3" fillId="0" borderId="2" xfId="0" applyFont="1" applyBorder="1" applyAlignment="1">
      <alignment horizontal="center" vertical="top"/>
    </xf>
    <xf numFmtId="0" fontId="3" fillId="0" borderId="3" xfId="0" applyFont="1" applyBorder="1" applyAlignment="1">
      <alignment horizontal="center" vertical="top"/>
    </xf>
    <xf numFmtId="0" fontId="3" fillId="0" borderId="4" xfId="0" applyFont="1" applyBorder="1" applyAlignment="1">
      <alignment horizontal="center" vertical="top"/>
    </xf>
    <xf numFmtId="0" fontId="1" fillId="0" borderId="0" xfId="0" applyFont="1" applyAlignment="1">
      <alignment horizontal="right" vertical="top"/>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8" fillId="0" borderId="4" xfId="0" applyFont="1" applyBorder="1" applyAlignment="1">
      <alignment horizontal="center" vertical="center"/>
    </xf>
    <xf numFmtId="166" fontId="2" fillId="2" borderId="6" xfId="0" applyNumberFormat="1" applyFont="1" applyFill="1" applyBorder="1" applyAlignment="1">
      <alignment horizontal="center" vertical="center"/>
    </xf>
    <xf numFmtId="166" fontId="2" fillId="2" borderId="7" xfId="0" applyNumberFormat="1" applyFont="1" applyFill="1" applyBorder="1" applyAlignment="1">
      <alignment horizontal="center" vertical="center"/>
    </xf>
    <xf numFmtId="0" fontId="2" fillId="2" borderId="6" xfId="0" applyFont="1" applyFill="1" applyBorder="1" applyAlignment="1">
      <alignment horizontal="left" vertical="center" wrapText="1"/>
    </xf>
    <xf numFmtId="0" fontId="2" fillId="2" borderId="7" xfId="0" applyFont="1" applyFill="1" applyBorder="1" applyAlignment="1">
      <alignment horizontal="left" vertical="center" wrapText="1"/>
    </xf>
    <xf numFmtId="166" fontId="2" fillId="0" borderId="6" xfId="0" applyNumberFormat="1" applyFont="1" applyFill="1" applyBorder="1" applyAlignment="1">
      <alignment horizontal="center" vertical="center"/>
    </xf>
    <xf numFmtId="166" fontId="2" fillId="0" borderId="7" xfId="0" applyNumberFormat="1" applyFont="1" applyFill="1" applyBorder="1" applyAlignment="1">
      <alignment horizontal="center" vertical="center"/>
    </xf>
    <xf numFmtId="0" fontId="1" fillId="0" borderId="0" xfId="0" applyFont="1" applyAlignment="1">
      <alignment horizontal="center"/>
    </xf>
    <xf numFmtId="0" fontId="1" fillId="0" borderId="0" xfId="0" applyFont="1" applyAlignment="1">
      <alignment horizontal="center" vertical="center"/>
    </xf>
    <xf numFmtId="166" fontId="1" fillId="0" borderId="0" xfId="0" applyNumberFormat="1" applyFont="1" applyAlignment="1">
      <alignment horizontal="right" vertical="center"/>
    </xf>
    <xf numFmtId="0" fontId="9" fillId="0" borderId="5" xfId="0" applyFont="1" applyBorder="1" applyAlignment="1">
      <alignment horizontal="center" vertical="top" wrapText="1"/>
    </xf>
    <xf numFmtId="49" fontId="2" fillId="2" borderId="6" xfId="0" applyNumberFormat="1" applyFont="1" applyFill="1" applyBorder="1" applyAlignment="1">
      <alignment horizontal="left" vertical="top" wrapText="1"/>
    </xf>
    <xf numFmtId="49" fontId="2" fillId="2" borderId="8" xfId="0" applyNumberFormat="1" applyFont="1" applyFill="1" applyBorder="1" applyAlignment="1">
      <alignment horizontal="left" vertical="top" wrapText="1"/>
    </xf>
    <xf numFmtId="2" fontId="2" fillId="2" borderId="6" xfId="0" applyNumberFormat="1" applyFont="1" applyFill="1" applyBorder="1" applyAlignment="1">
      <alignment horizontal="left" vertical="top" wrapText="1"/>
    </xf>
    <xf numFmtId="2" fontId="2" fillId="2" borderId="8" xfId="0" applyNumberFormat="1" applyFont="1" applyFill="1" applyBorder="1" applyAlignment="1">
      <alignment horizontal="left" vertical="top" wrapText="1"/>
    </xf>
    <xf numFmtId="0" fontId="2" fillId="0" borderId="6" xfId="0" applyFont="1" applyBorder="1" applyAlignment="1">
      <alignment horizontal="left" vertical="top" wrapText="1"/>
    </xf>
    <xf numFmtId="0" fontId="2" fillId="0" borderId="8" xfId="0" applyFont="1" applyBorder="1" applyAlignment="1">
      <alignment horizontal="left" vertical="top" wrapText="1"/>
    </xf>
    <xf numFmtId="0" fontId="17" fillId="0" borderId="6" xfId="0" applyFont="1" applyBorder="1" applyAlignment="1">
      <alignment horizontal="left" vertical="top" wrapText="1"/>
    </xf>
    <xf numFmtId="0" fontId="17" fillId="0" borderId="8" xfId="0" applyFont="1" applyBorder="1" applyAlignment="1">
      <alignment horizontal="left" vertical="top" wrapText="1"/>
    </xf>
    <xf numFmtId="0" fontId="17" fillId="0" borderId="1" xfId="0" applyFont="1" applyBorder="1" applyAlignment="1">
      <alignment horizontal="left" vertical="top" wrapText="1"/>
    </xf>
    <xf numFmtId="0" fontId="2" fillId="0" borderId="1" xfId="0" applyFont="1" applyBorder="1" applyAlignment="1">
      <alignment horizontal="left" vertical="top" wrapText="1"/>
    </xf>
    <xf numFmtId="166" fontId="1" fillId="0" borderId="0" xfId="0" applyNumberFormat="1" applyFont="1" applyAlignment="1">
      <alignment horizontal="center" vertical="center"/>
    </xf>
    <xf numFmtId="2" fontId="2" fillId="0" borderId="2" xfId="0" applyNumberFormat="1" applyFont="1" applyBorder="1" applyAlignment="1">
      <alignment horizontal="center" vertical="center"/>
    </xf>
    <xf numFmtId="2" fontId="2" fillId="0" borderId="3" xfId="0" applyNumberFormat="1" applyFont="1" applyBorder="1" applyAlignment="1">
      <alignment horizontal="center" vertical="center"/>
    </xf>
    <xf numFmtId="2" fontId="2" fillId="0" borderId="4" xfId="0" applyNumberFormat="1"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 xfId="0" applyFont="1" applyFill="1" applyBorder="1" applyAlignment="1">
      <alignment horizontal="left" vertical="top" wrapText="1"/>
    </xf>
    <xf numFmtId="0" fontId="17" fillId="0" borderId="7" xfId="0" applyFont="1" applyBorder="1" applyAlignment="1">
      <alignment horizontal="left" vertical="top" wrapText="1"/>
    </xf>
    <xf numFmtId="0" fontId="2" fillId="0" borderId="7" xfId="0" applyFont="1" applyBorder="1" applyAlignment="1">
      <alignment horizontal="left" vertical="top" wrapText="1"/>
    </xf>
    <xf numFmtId="166" fontId="4" fillId="0" borderId="6" xfId="0" applyNumberFormat="1" applyFont="1" applyFill="1" applyBorder="1" applyAlignment="1">
      <alignment horizontal="left" vertical="center" wrapText="1"/>
    </xf>
    <xf numFmtId="166" fontId="4" fillId="0" borderId="8" xfId="0" applyNumberFormat="1" applyFont="1" applyFill="1" applyBorder="1" applyAlignment="1">
      <alignment horizontal="left" vertical="center" wrapText="1"/>
    </xf>
    <xf numFmtId="166" fontId="13" fillId="0" borderId="6" xfId="0" applyNumberFormat="1" applyFont="1" applyFill="1" applyBorder="1" applyAlignment="1">
      <alignment horizontal="left" vertical="center" wrapText="1"/>
    </xf>
    <xf numFmtId="166" fontId="13" fillId="0" borderId="8" xfId="0" applyNumberFormat="1" applyFont="1" applyFill="1" applyBorder="1" applyAlignment="1">
      <alignment horizontal="left" vertical="center" wrapText="1"/>
    </xf>
    <xf numFmtId="0" fontId="2" fillId="0" borderId="0" xfId="0" applyFont="1" applyBorder="1" applyAlignment="1">
      <alignment horizontal="center" vertical="center" wrapText="1"/>
    </xf>
    <xf numFmtId="2" fontId="1" fillId="0" borderId="1" xfId="0" applyNumberFormat="1" applyFont="1" applyBorder="1" applyAlignment="1">
      <alignment horizontal="center" vertical="center" wrapText="1"/>
    </xf>
    <xf numFmtId="2" fontId="1" fillId="0" borderId="1" xfId="0" applyNumberFormat="1" applyFont="1" applyBorder="1" applyAlignment="1">
      <alignment horizontal="left" vertical="center" wrapText="1"/>
    </xf>
    <xf numFmtId="0" fontId="13" fillId="0" borderId="6" xfId="0" applyFont="1" applyFill="1" applyBorder="1" applyAlignment="1">
      <alignment horizontal="left" vertical="center" wrapText="1"/>
    </xf>
    <xf numFmtId="0" fontId="13" fillId="0" borderId="8"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7" xfId="0" applyFont="1" applyFill="1" applyBorder="1" applyAlignment="1">
      <alignment horizontal="left" vertical="center" wrapText="1"/>
    </xf>
    <xf numFmtId="166" fontId="3" fillId="0" borderId="6" xfId="0" applyNumberFormat="1" applyFont="1" applyFill="1" applyBorder="1" applyAlignment="1">
      <alignment horizontal="left" vertical="center" wrapText="1"/>
    </xf>
    <xf numFmtId="166" fontId="3" fillId="0" borderId="8" xfId="0" applyNumberFormat="1" applyFont="1" applyFill="1" applyBorder="1" applyAlignment="1">
      <alignment horizontal="left" vertical="center" wrapText="1"/>
    </xf>
    <xf numFmtId="0" fontId="1" fillId="0" borderId="0" xfId="0" applyFont="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6" xfId="0" applyFont="1" applyFill="1" applyBorder="1" applyAlignment="1">
      <alignment horizontal="left" vertical="center" wrapText="1"/>
    </xf>
    <xf numFmtId="0" fontId="9" fillId="2" borderId="7" xfId="0" applyFont="1" applyFill="1" applyBorder="1" applyAlignment="1">
      <alignment horizontal="left" vertical="center" wrapText="1"/>
    </xf>
    <xf numFmtId="14" fontId="9" fillId="2" borderId="6" xfId="0" applyNumberFormat="1" applyFont="1" applyFill="1" applyBorder="1" applyAlignment="1">
      <alignment horizontal="center" vertical="center" wrapText="1"/>
    </xf>
    <xf numFmtId="14" fontId="9" fillId="2" borderId="7" xfId="0" applyNumberFormat="1" applyFont="1" applyFill="1" applyBorder="1" applyAlignment="1">
      <alignment horizontal="center" vertical="center" wrapText="1"/>
    </xf>
    <xf numFmtId="0" fontId="41" fillId="2" borderId="6" xfId="0" applyNumberFormat="1" applyFont="1" applyFill="1" applyBorder="1" applyAlignment="1">
      <alignment horizontal="center" vertical="center" wrapText="1"/>
    </xf>
    <xf numFmtId="0" fontId="41" fillId="2" borderId="7" xfId="0" applyNumberFormat="1" applyFont="1" applyFill="1" applyBorder="1" applyAlignment="1">
      <alignment horizontal="center" vertical="center" wrapText="1"/>
    </xf>
    <xf numFmtId="0" fontId="41" fillId="2" borderId="6" xfId="0" applyFont="1" applyFill="1" applyBorder="1" applyAlignment="1">
      <alignment horizontal="center" vertical="center" wrapText="1"/>
    </xf>
    <xf numFmtId="0" fontId="41" fillId="2" borderId="7" xfId="0" applyFont="1" applyFill="1" applyBorder="1" applyAlignment="1">
      <alignment horizontal="center" vertical="center" wrapText="1"/>
    </xf>
    <xf numFmtId="0" fontId="21" fillId="2" borderId="0" xfId="3" applyFont="1" applyFill="1" applyAlignment="1">
      <alignment horizontal="left"/>
    </xf>
    <xf numFmtId="0" fontId="21" fillId="2" borderId="0" xfId="3" applyFont="1" applyFill="1" applyAlignment="1">
      <alignment horizontal="left" wrapText="1"/>
    </xf>
    <xf numFmtId="0" fontId="21" fillId="2" borderId="0" xfId="0" applyFont="1" applyFill="1" applyAlignment="1">
      <alignment horizontal="left"/>
    </xf>
    <xf numFmtId="0" fontId="48" fillId="2" borderId="0" xfId="3" applyFont="1" applyFill="1" applyAlignment="1">
      <alignment horizontal="left"/>
    </xf>
    <xf numFmtId="0" fontId="45" fillId="2" borderId="0" xfId="3" applyFont="1" applyFill="1" applyAlignment="1">
      <alignment horizontal="left"/>
    </xf>
    <xf numFmtId="0" fontId="48" fillId="2" borderId="0" xfId="3" applyFont="1" applyFill="1" applyAlignment="1">
      <alignment horizontal="left"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xf numFmtId="0" fontId="9" fillId="2" borderId="4" xfId="0" applyFont="1" applyFill="1" applyBorder="1" applyAlignment="1">
      <alignment horizontal="left" vertical="center" wrapText="1"/>
    </xf>
    <xf numFmtId="166" fontId="9" fillId="2" borderId="6" xfId="0" applyNumberFormat="1" applyFont="1" applyFill="1" applyBorder="1" applyAlignment="1">
      <alignment horizontal="center" vertical="center" wrapText="1"/>
    </xf>
    <xf numFmtId="166" fontId="9" fillId="2" borderId="7" xfId="0" applyNumberFormat="1" applyFont="1" applyFill="1" applyBorder="1" applyAlignment="1">
      <alignment horizontal="center" vertical="center" wrapText="1"/>
    </xf>
    <xf numFmtId="0" fontId="9" fillId="2" borderId="6" xfId="0" applyFont="1" applyFill="1" applyBorder="1" applyAlignment="1">
      <alignment vertical="center" wrapText="1"/>
    </xf>
    <xf numFmtId="0" fontId="9" fillId="2" borderId="7" xfId="0" applyFont="1" applyFill="1" applyBorder="1" applyAlignment="1">
      <alignment vertical="center" wrapText="1"/>
    </xf>
    <xf numFmtId="168" fontId="9" fillId="2" borderId="6" xfId="2" applyNumberFormat="1" applyFont="1" applyFill="1" applyBorder="1" applyAlignment="1">
      <alignment horizontal="center" vertical="center" wrapText="1"/>
    </xf>
    <xf numFmtId="168" fontId="9" fillId="2" borderId="7" xfId="2" applyNumberFormat="1" applyFont="1" applyFill="1" applyBorder="1" applyAlignment="1">
      <alignment horizontal="center" vertical="center" wrapText="1"/>
    </xf>
    <xf numFmtId="0" fontId="9" fillId="2" borderId="8" xfId="0" applyFont="1" applyFill="1" applyBorder="1" applyAlignment="1">
      <alignment horizontal="center" vertical="center" wrapText="1"/>
    </xf>
    <xf numFmtId="14" fontId="9" fillId="2" borderId="8" xfId="0" applyNumberFormat="1" applyFont="1" applyFill="1" applyBorder="1" applyAlignment="1">
      <alignment horizontal="center" vertical="center" wrapText="1"/>
    </xf>
    <xf numFmtId="166" fontId="9" fillId="2" borderId="8" xfId="0" applyNumberFormat="1" applyFont="1" applyFill="1" applyBorder="1" applyAlignment="1">
      <alignment horizontal="center" vertical="center" wrapText="1"/>
    </xf>
    <xf numFmtId="0" fontId="9" fillId="2" borderId="8" xfId="0" applyFont="1" applyFill="1" applyBorder="1" applyAlignment="1">
      <alignment horizontal="left" vertical="center" wrapText="1"/>
    </xf>
    <xf numFmtId="14" fontId="9"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166" fontId="9" fillId="2" borderId="1" xfId="0" applyNumberFormat="1" applyFont="1" applyFill="1" applyBorder="1" applyAlignment="1">
      <alignment horizontal="center" vertical="center" wrapText="1"/>
    </xf>
    <xf numFmtId="0" fontId="35" fillId="2" borderId="0" xfId="0" applyFont="1" applyFill="1" applyAlignment="1">
      <alignment horizontal="center" vertical="center"/>
    </xf>
    <xf numFmtId="0" fontId="35" fillId="2" borderId="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1" xfId="0" applyFont="1" applyFill="1" applyBorder="1" applyAlignment="1">
      <alignment vertical="center" wrapText="1"/>
    </xf>
    <xf numFmtId="164" fontId="9" fillId="2" borderId="6" xfId="4" applyFont="1" applyFill="1" applyBorder="1" applyAlignment="1">
      <alignment horizontal="center" vertical="center" wrapText="1"/>
    </xf>
    <xf numFmtId="164" fontId="9" fillId="2" borderId="8" xfId="4" applyFont="1" applyFill="1" applyBorder="1" applyAlignment="1">
      <alignment horizontal="center" vertical="center" wrapText="1"/>
    </xf>
    <xf numFmtId="164" fontId="9" fillId="2" borderId="7" xfId="4" applyFont="1" applyFill="1" applyBorder="1" applyAlignment="1">
      <alignment horizontal="center" vertical="center" wrapText="1"/>
    </xf>
    <xf numFmtId="0" fontId="9" fillId="2" borderId="8" xfId="0" applyFont="1" applyFill="1" applyBorder="1" applyAlignment="1">
      <alignment vertical="center" wrapText="1"/>
    </xf>
    <xf numFmtId="0" fontId="9" fillId="2" borderId="6" xfId="0" applyNumberFormat="1" applyFont="1" applyFill="1" applyBorder="1" applyAlignment="1">
      <alignment horizontal="center" vertical="center" wrapText="1"/>
    </xf>
    <xf numFmtId="0" fontId="9" fillId="2" borderId="8" xfId="0" applyNumberFormat="1" applyFont="1" applyFill="1" applyBorder="1" applyAlignment="1">
      <alignment horizontal="center" vertical="center" wrapText="1"/>
    </xf>
    <xf numFmtId="0" fontId="9" fillId="2" borderId="7" xfId="0" applyNumberFormat="1" applyFont="1" applyFill="1" applyBorder="1" applyAlignment="1">
      <alignment horizontal="center" vertical="center" wrapText="1"/>
    </xf>
    <xf numFmtId="165" fontId="41" fillId="2" borderId="6" xfId="0" applyNumberFormat="1" applyFont="1" applyFill="1" applyBorder="1" applyAlignment="1">
      <alignment horizontal="center" vertical="center"/>
    </xf>
    <xf numFmtId="165" fontId="41" fillId="2" borderId="8" xfId="0" applyNumberFormat="1" applyFont="1" applyFill="1" applyBorder="1" applyAlignment="1">
      <alignment horizontal="center" vertical="center"/>
    </xf>
    <xf numFmtId="165" fontId="41" fillId="2" borderId="7" xfId="0" applyNumberFormat="1" applyFont="1" applyFill="1" applyBorder="1" applyAlignment="1">
      <alignment horizontal="center" vertical="center"/>
    </xf>
    <xf numFmtId="0" fontId="45" fillId="2" borderId="0" xfId="3" applyFont="1" applyFill="1" applyAlignment="1">
      <alignment horizontal="left" wrapText="1"/>
    </xf>
  </cellXfs>
  <cellStyles count="5">
    <cellStyle name="Денежный" xfId="4" builtinId="4"/>
    <cellStyle name="Обычный" xfId="0" builtinId="0"/>
    <cellStyle name="Обычный 2" xfId="1"/>
    <cellStyle name="Обычный 2 2" xfId="3"/>
    <cellStyle name="Финансовый" xfId="2"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043;&#1054;&#1080;&#1063;&#1057;\Desktop\&#1052;&#1055;23-25\&#1052;&#1055;!\&#1052;&#1054;&#1053;&#1048;&#1058;&#1054;&#1056;&#1048;&#1053;&#1043;%201%20&#1082;&#1074;&#1072;&#1088;&#1090;&#1072;&#1083;\Users\&#1057;&#1072;&#1088;&#1099;&#1084;&#1089;&#1072;&#1082;&#1086;&#1074;&#1072;.ADMIN\AppData\Local\Microsoft\Windows\Temporary%20Internet%20Files\Content.Outlook\ZJXOTN7Y\&#1055;&#1088;&#1080;&#1083;&#1086;&#1078;&#1077;&#1085;&#1080;&#1077;%20&#1082;%20&#1052;&#1055;%20&#1056;&#1072;&#1079;&#1074;&#1080;&#1090;&#1080;&#1077;%20&#1101;&#1082;&#1086;&#1085;&#1086;&#1084;&#1080;&#1082;&#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аспорт МП"/>
      <sheetName val="таблица 1"/>
      <sheetName val="таблица 2"/>
      <sheetName val="таблица 3"/>
      <sheetName val="таблица 4 "/>
      <sheetName val="таблица 5"/>
    </sheetNames>
    <sheetDataSet>
      <sheetData sheetId="0"/>
      <sheetData sheetId="1"/>
      <sheetData sheetId="2"/>
      <sheetData sheetId="3"/>
      <sheetData sheetId="4">
        <row r="5">
          <cell r="H5" t="str">
            <v>2014</v>
          </cell>
          <cell r="I5" t="str">
            <v>2015</v>
          </cell>
          <cell r="J5" t="str">
            <v>2016</v>
          </cell>
          <cell r="K5">
            <v>2017</v>
          </cell>
        </row>
        <row r="9">
          <cell r="H9">
            <v>200</v>
          </cell>
          <cell r="I9">
            <v>200</v>
          </cell>
          <cell r="J9">
            <v>200</v>
          </cell>
          <cell r="K9">
            <v>0</v>
          </cell>
        </row>
        <row r="13">
          <cell r="H13">
            <v>200</v>
          </cell>
          <cell r="I13">
            <v>200</v>
          </cell>
          <cell r="J13">
            <v>200</v>
          </cell>
          <cell r="K13">
            <v>0</v>
          </cell>
        </row>
        <row r="16">
          <cell r="H16">
            <v>0</v>
          </cell>
          <cell r="I16">
            <v>0</v>
          </cell>
          <cell r="J16">
            <v>0</v>
          </cell>
          <cell r="K16">
            <v>0</v>
          </cell>
        </row>
        <row r="26">
          <cell r="H26">
            <v>50</v>
          </cell>
          <cell r="I26">
            <v>50</v>
          </cell>
          <cell r="J26">
            <v>30</v>
          </cell>
          <cell r="K26">
            <v>60</v>
          </cell>
        </row>
        <row r="29">
          <cell r="H29">
            <v>2324</v>
          </cell>
          <cell r="I29">
            <v>5810.4</v>
          </cell>
          <cell r="J29">
            <v>5550.4000000000005</v>
          </cell>
          <cell r="K29">
            <v>2230.4</v>
          </cell>
        </row>
        <row r="38">
          <cell r="H38" t="str">
            <v xml:space="preserve">   -</v>
          </cell>
          <cell r="I38" t="str">
            <v xml:space="preserve">  -</v>
          </cell>
        </row>
        <row r="39">
          <cell r="H39" t="str">
            <v xml:space="preserve">  -</v>
          </cell>
          <cell r="I39" t="str">
            <v xml:space="preserve">  -</v>
          </cell>
        </row>
        <row r="40">
          <cell r="H40">
            <v>0</v>
          </cell>
          <cell r="I40">
            <v>0</v>
          </cell>
          <cell r="J40">
            <v>0</v>
          </cell>
        </row>
        <row r="42">
          <cell r="H42">
            <v>0</v>
          </cell>
          <cell r="I42">
            <v>119.3</v>
          </cell>
        </row>
        <row r="43">
          <cell r="H43">
            <v>0</v>
          </cell>
          <cell r="I43">
            <v>119.3</v>
          </cell>
          <cell r="J43">
            <v>119.3</v>
          </cell>
          <cell r="K43">
            <v>119.3</v>
          </cell>
        </row>
        <row r="50">
          <cell r="H50" t="str">
            <v xml:space="preserve">  -</v>
          </cell>
          <cell r="I50" t="str">
            <v xml:space="preserve">  - </v>
          </cell>
          <cell r="J50" t="str">
            <v xml:space="preserve">  -</v>
          </cell>
          <cell r="K50" t="str">
            <v xml:space="preserve">  -</v>
          </cell>
        </row>
        <row r="72">
          <cell r="H72" t="str">
            <v xml:space="preserve">  -</v>
          </cell>
          <cell r="I72" t="str">
            <v xml:space="preserve">  -</v>
          </cell>
          <cell r="J72" t="str">
            <v xml:space="preserve"> -</v>
          </cell>
          <cell r="K72" t="str">
            <v xml:space="preserve">  -</v>
          </cell>
        </row>
      </sheetData>
      <sheetData sheetId="5"/>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11"/>
  <sheetViews>
    <sheetView view="pageBreakPreview" topLeftCell="A4" zoomScale="110" zoomScaleSheetLayoutView="110" workbookViewId="0">
      <selection activeCell="B7" sqref="B7:D7"/>
    </sheetView>
  </sheetViews>
  <sheetFormatPr defaultRowHeight="14.4" x14ac:dyDescent="0.3"/>
  <cols>
    <col min="1" max="1" width="29" customWidth="1"/>
    <col min="2" max="2" width="21.33203125" customWidth="1"/>
    <col min="4" max="4" width="17.33203125" customWidth="1"/>
    <col min="7" max="7" width="13.5546875" customWidth="1"/>
  </cols>
  <sheetData>
    <row r="1" spans="1:7" ht="18.75" customHeight="1" x14ac:dyDescent="0.3">
      <c r="A1" s="304" t="s">
        <v>190</v>
      </c>
      <c r="B1" s="304"/>
      <c r="C1" s="304"/>
      <c r="D1" s="304"/>
      <c r="E1" s="304"/>
      <c r="F1" s="304"/>
      <c r="G1" s="304"/>
    </row>
    <row r="2" spans="1:7" ht="18.75" customHeight="1" x14ac:dyDescent="0.3">
      <c r="A2" s="304"/>
      <c r="B2" s="304"/>
      <c r="C2" s="304"/>
      <c r="D2" s="304"/>
      <c r="E2" s="304"/>
      <c r="F2" s="304"/>
      <c r="G2" s="304"/>
    </row>
    <row r="3" spans="1:7" ht="18.75" customHeight="1" x14ac:dyDescent="0.3">
      <c r="A3" s="304"/>
      <c r="B3" s="304"/>
      <c r="C3" s="304"/>
      <c r="D3" s="304"/>
      <c r="E3" s="304"/>
      <c r="F3" s="304"/>
      <c r="G3" s="304"/>
    </row>
    <row r="4" spans="1:7" ht="63" customHeight="1" x14ac:dyDescent="0.3">
      <c r="A4" s="305" t="s">
        <v>189</v>
      </c>
      <c r="B4" s="305"/>
      <c r="C4" s="305"/>
      <c r="D4" s="305"/>
      <c r="E4" s="305"/>
      <c r="F4" s="305"/>
      <c r="G4" s="305"/>
    </row>
    <row r="5" spans="1:7" ht="18.75" customHeight="1" x14ac:dyDescent="0.3">
      <c r="A5" s="306" t="s">
        <v>188</v>
      </c>
      <c r="B5" s="306"/>
      <c r="C5" s="306"/>
      <c r="D5" s="306"/>
      <c r="E5" s="306"/>
      <c r="F5" s="306"/>
      <c r="G5" s="306"/>
    </row>
    <row r="6" spans="1:7" ht="60.75" customHeight="1" x14ac:dyDescent="0.4">
      <c r="A6" s="93" t="s">
        <v>187</v>
      </c>
      <c r="B6" s="307" t="s">
        <v>274</v>
      </c>
      <c r="C6" s="307"/>
      <c r="D6" s="307"/>
      <c r="E6" s="307"/>
      <c r="F6" s="307"/>
      <c r="G6" s="307"/>
    </row>
    <row r="7" spans="1:7" ht="39.75" customHeight="1" x14ac:dyDescent="0.35">
      <c r="A7" s="92" t="s">
        <v>186</v>
      </c>
      <c r="B7" s="308" t="s">
        <v>384</v>
      </c>
      <c r="C7" s="308"/>
      <c r="D7" s="308"/>
      <c r="E7" s="91"/>
      <c r="F7" s="89"/>
      <c r="G7" s="89"/>
    </row>
    <row r="8" spans="1:7" ht="186" customHeight="1" x14ac:dyDescent="0.3">
      <c r="A8" s="90" t="s">
        <v>185</v>
      </c>
      <c r="B8" s="309" t="s">
        <v>366</v>
      </c>
      <c r="C8" s="309"/>
      <c r="D8" s="309"/>
      <c r="E8" s="309"/>
      <c r="F8" s="309"/>
      <c r="G8" s="309"/>
    </row>
    <row r="9" spans="1:7" ht="66.75" customHeight="1" x14ac:dyDescent="0.3">
      <c r="A9" s="90" t="s">
        <v>184</v>
      </c>
      <c r="B9" s="310" t="s">
        <v>275</v>
      </c>
      <c r="C9" s="310"/>
      <c r="D9" s="310"/>
      <c r="E9" s="310"/>
      <c r="F9" s="310"/>
      <c r="G9" s="310"/>
    </row>
    <row r="10" spans="1:7" ht="18" x14ac:dyDescent="0.35">
      <c r="A10" s="303"/>
      <c r="B10" s="303"/>
      <c r="C10" s="89"/>
      <c r="D10" s="89"/>
      <c r="E10" s="89"/>
      <c r="F10" s="89"/>
      <c r="G10" s="89"/>
    </row>
    <row r="11" spans="1:7" ht="15.6" x14ac:dyDescent="0.3">
      <c r="A11" s="88"/>
      <c r="B11" s="88"/>
      <c r="C11" s="87"/>
      <c r="D11" s="87"/>
      <c r="E11" s="87"/>
      <c r="F11" s="87"/>
      <c r="G11" s="87"/>
    </row>
  </sheetData>
  <mergeCells count="8">
    <mergeCell ref="A10:B10"/>
    <mergeCell ref="A1:G3"/>
    <mergeCell ref="A4:G4"/>
    <mergeCell ref="A5:G5"/>
    <mergeCell ref="B6:G6"/>
    <mergeCell ref="B7:D7"/>
    <mergeCell ref="B8:G8"/>
    <mergeCell ref="B9:G9"/>
  </mergeCells>
  <printOptions horizontalCentered="1"/>
  <pageMargins left="1.1811023622047245" right="0.51181102362204722" top="2.3622047244094491" bottom="0.74803149606299213" header="0.31496062992125984" footer="0.31496062992125984"/>
  <pageSetup paperSize="9" scale="7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4"/>
  <sheetViews>
    <sheetView tabSelected="1" zoomScale="60" zoomScaleNormal="60" workbookViewId="0">
      <pane ySplit="11" topLeftCell="A58" activePane="bottomLeft" state="frozen"/>
      <selection pane="bottomLeft" activeCell="B63" sqref="B63"/>
    </sheetView>
  </sheetViews>
  <sheetFormatPr defaultColWidth="9.109375" defaultRowHeight="14.4" x14ac:dyDescent="0.3"/>
  <cols>
    <col min="1" max="1" width="4.6640625" style="242" customWidth="1"/>
    <col min="2" max="2" width="57.6640625" style="302" customWidth="1"/>
    <col min="3" max="3" width="40.88671875" style="234" customWidth="1"/>
    <col min="4" max="4" width="35.44140625" style="234" customWidth="1"/>
    <col min="5" max="5" width="14.5546875" style="234" customWidth="1"/>
    <col min="6" max="6" width="15.6640625" style="234" customWidth="1"/>
    <col min="7" max="7" width="52.5546875" style="234" customWidth="1"/>
    <col min="8" max="8" width="17.44140625" style="234" customWidth="1"/>
    <col min="9" max="9" width="14.44140625" style="234" customWidth="1"/>
    <col min="10" max="10" width="15.88671875" style="234" customWidth="1"/>
    <col min="11" max="11" width="18.6640625" style="234" customWidth="1"/>
    <col min="12" max="12" width="55.109375" style="242" customWidth="1"/>
    <col min="13" max="13" width="23.44140625" style="234" customWidth="1"/>
    <col min="14" max="16384" width="9.109375" style="234"/>
  </cols>
  <sheetData>
    <row r="1" spans="1:13" ht="21" x14ac:dyDescent="0.3">
      <c r="A1" s="235"/>
      <c r="B1" s="236"/>
      <c r="C1" s="237"/>
      <c r="D1" s="237"/>
      <c r="E1" s="237"/>
      <c r="F1" s="237"/>
      <c r="G1" s="237"/>
      <c r="H1" s="237"/>
      <c r="I1" s="237"/>
      <c r="J1" s="237"/>
      <c r="K1" s="237"/>
      <c r="L1" s="238"/>
      <c r="M1" s="239" t="s">
        <v>270</v>
      </c>
    </row>
    <row r="2" spans="1:13" ht="21.6" customHeight="1" x14ac:dyDescent="0.3">
      <c r="A2" s="235"/>
      <c r="B2" s="236"/>
      <c r="C2" s="237"/>
      <c r="D2" s="237"/>
      <c r="E2" s="237"/>
      <c r="F2" s="237"/>
      <c r="G2" s="237"/>
      <c r="H2" s="237"/>
      <c r="I2" s="237"/>
      <c r="J2" s="237"/>
      <c r="K2" s="237"/>
      <c r="L2" s="238"/>
      <c r="M2" s="239" t="s">
        <v>509</v>
      </c>
    </row>
    <row r="3" spans="1:13" ht="27.6" customHeight="1" x14ac:dyDescent="0.3">
      <c r="A3" s="235"/>
      <c r="B3" s="236"/>
      <c r="C3" s="237"/>
      <c r="D3" s="237"/>
      <c r="E3" s="237"/>
      <c r="F3" s="237"/>
      <c r="G3" s="237"/>
      <c r="H3" s="237"/>
      <c r="I3" s="237"/>
      <c r="J3" s="237"/>
      <c r="K3" s="237"/>
      <c r="L3" s="238"/>
      <c r="M3" s="239" t="s">
        <v>316</v>
      </c>
    </row>
    <row r="4" spans="1:13" ht="18.600000000000001" customHeight="1" x14ac:dyDescent="0.3">
      <c r="A4" s="235"/>
      <c r="B4" s="236"/>
      <c r="C4" s="237"/>
      <c r="D4" s="237"/>
      <c r="E4" s="237"/>
      <c r="F4" s="237"/>
      <c r="G4" s="237"/>
      <c r="H4" s="237"/>
      <c r="I4" s="237"/>
      <c r="J4" s="237"/>
      <c r="K4" s="237"/>
      <c r="L4" s="238"/>
      <c r="M4" s="239" t="s">
        <v>471</v>
      </c>
    </row>
    <row r="5" spans="1:13" ht="12.6" customHeight="1" x14ac:dyDescent="0.3">
      <c r="A5" s="495" t="s">
        <v>242</v>
      </c>
      <c r="B5" s="495"/>
      <c r="C5" s="495"/>
      <c r="D5" s="495"/>
      <c r="E5" s="495"/>
      <c r="F5" s="495"/>
      <c r="G5" s="495"/>
      <c r="H5" s="495"/>
      <c r="I5" s="495"/>
      <c r="J5" s="495"/>
      <c r="K5" s="495"/>
      <c r="L5" s="495"/>
      <c r="M5" s="495"/>
    </row>
    <row r="6" spans="1:13" ht="16.5" customHeight="1" x14ac:dyDescent="0.3">
      <c r="A6" s="496" t="s">
        <v>472</v>
      </c>
      <c r="B6" s="496"/>
      <c r="C6" s="496"/>
      <c r="D6" s="496"/>
      <c r="E6" s="496"/>
      <c r="F6" s="496"/>
      <c r="G6" s="496"/>
      <c r="H6" s="496"/>
      <c r="I6" s="496"/>
      <c r="J6" s="496"/>
      <c r="K6" s="496"/>
      <c r="L6" s="496"/>
      <c r="M6" s="496"/>
    </row>
    <row r="7" spans="1:13" ht="7.2" customHeight="1" x14ac:dyDescent="0.3">
      <c r="A7" s="240"/>
      <c r="B7" s="241"/>
      <c r="C7" s="240"/>
      <c r="D7" s="240"/>
      <c r="E7" s="240"/>
      <c r="F7" s="240"/>
      <c r="G7" s="240"/>
      <c r="H7" s="240"/>
      <c r="I7" s="240"/>
      <c r="J7" s="240"/>
      <c r="K7" s="240"/>
    </row>
    <row r="8" spans="1:13" ht="15.75" customHeight="1" x14ac:dyDescent="0.3">
      <c r="A8" s="493" t="s">
        <v>243</v>
      </c>
      <c r="B8" s="501" t="s">
        <v>244</v>
      </c>
      <c r="C8" s="493" t="s">
        <v>245</v>
      </c>
      <c r="D8" s="493" t="s">
        <v>387</v>
      </c>
      <c r="E8" s="493" t="s">
        <v>37</v>
      </c>
      <c r="F8" s="493" t="s">
        <v>246</v>
      </c>
      <c r="G8" s="460" t="s">
        <v>247</v>
      </c>
      <c r="H8" s="493" t="s">
        <v>248</v>
      </c>
      <c r="I8" s="493"/>
      <c r="J8" s="493"/>
      <c r="K8" s="493"/>
      <c r="L8" s="497" t="s">
        <v>333</v>
      </c>
      <c r="M8" s="498"/>
    </row>
    <row r="9" spans="1:13" ht="10.5" customHeight="1" x14ac:dyDescent="0.3">
      <c r="A9" s="493"/>
      <c r="B9" s="501"/>
      <c r="C9" s="493"/>
      <c r="D9" s="493"/>
      <c r="E9" s="493"/>
      <c r="F9" s="493"/>
      <c r="G9" s="488"/>
      <c r="H9" s="493"/>
      <c r="I9" s="493"/>
      <c r="J9" s="493"/>
      <c r="K9" s="493"/>
      <c r="L9" s="499"/>
      <c r="M9" s="500"/>
    </row>
    <row r="10" spans="1:13" ht="67.5" customHeight="1" x14ac:dyDescent="0.3">
      <c r="A10" s="493"/>
      <c r="B10" s="501"/>
      <c r="C10" s="493"/>
      <c r="D10" s="493"/>
      <c r="E10" s="493"/>
      <c r="F10" s="493"/>
      <c r="G10" s="461"/>
      <c r="H10" s="243">
        <v>1</v>
      </c>
      <c r="I10" s="243">
        <v>2</v>
      </c>
      <c r="J10" s="243">
        <v>3</v>
      </c>
      <c r="K10" s="243">
        <v>4</v>
      </c>
      <c r="L10" s="245" t="s">
        <v>332</v>
      </c>
      <c r="M10" s="245" t="s">
        <v>331</v>
      </c>
    </row>
    <row r="11" spans="1:13" ht="15.75" customHeight="1" x14ac:dyDescent="0.25">
      <c r="A11" s="243">
        <v>1</v>
      </c>
      <c r="B11" s="243">
        <v>2</v>
      </c>
      <c r="C11" s="243">
        <v>3</v>
      </c>
      <c r="D11" s="243">
        <v>4</v>
      </c>
      <c r="E11" s="243">
        <v>5</v>
      </c>
      <c r="F11" s="243">
        <v>6</v>
      </c>
      <c r="G11" s="243">
        <v>7</v>
      </c>
      <c r="H11" s="243">
        <v>8</v>
      </c>
      <c r="I11" s="243">
        <v>9</v>
      </c>
      <c r="J11" s="243">
        <v>10</v>
      </c>
      <c r="K11" s="243">
        <v>11</v>
      </c>
      <c r="L11" s="243">
        <v>12</v>
      </c>
      <c r="M11" s="243">
        <v>13</v>
      </c>
    </row>
    <row r="12" spans="1:13" ht="13.2" customHeight="1" x14ac:dyDescent="0.3">
      <c r="A12" s="476" t="s">
        <v>249</v>
      </c>
      <c r="B12" s="477"/>
      <c r="C12" s="477"/>
      <c r="D12" s="477"/>
      <c r="E12" s="477"/>
      <c r="F12" s="477"/>
      <c r="G12" s="477"/>
      <c r="H12" s="477"/>
      <c r="I12" s="477"/>
      <c r="J12" s="477"/>
      <c r="K12" s="477"/>
      <c r="L12" s="477"/>
      <c r="M12" s="478"/>
    </row>
    <row r="13" spans="1:13" ht="15" customHeight="1" x14ac:dyDescent="0.3">
      <c r="A13" s="476" t="s">
        <v>201</v>
      </c>
      <c r="B13" s="477"/>
      <c r="C13" s="477"/>
      <c r="D13" s="477"/>
      <c r="E13" s="477"/>
      <c r="F13" s="477"/>
      <c r="G13" s="477"/>
      <c r="H13" s="477"/>
      <c r="I13" s="477"/>
      <c r="J13" s="477"/>
      <c r="K13" s="477"/>
      <c r="L13" s="477"/>
      <c r="M13" s="478"/>
    </row>
    <row r="14" spans="1:13" ht="11.4" customHeight="1" x14ac:dyDescent="0.3">
      <c r="A14" s="244" t="s">
        <v>407</v>
      </c>
      <c r="B14" s="480" t="s">
        <v>388</v>
      </c>
      <c r="C14" s="480"/>
      <c r="D14" s="480"/>
      <c r="E14" s="480"/>
      <c r="F14" s="480"/>
      <c r="G14" s="480"/>
      <c r="H14" s="480"/>
      <c r="I14" s="480"/>
      <c r="J14" s="480"/>
      <c r="K14" s="480"/>
      <c r="L14" s="480"/>
      <c r="M14" s="481"/>
    </row>
    <row r="15" spans="1:13" ht="13.8" customHeight="1" x14ac:dyDescent="0.3">
      <c r="A15" s="246"/>
      <c r="B15" s="479" t="s">
        <v>408</v>
      </c>
      <c r="C15" s="480"/>
      <c r="D15" s="480"/>
      <c r="E15" s="480"/>
      <c r="F15" s="480"/>
      <c r="G15" s="480"/>
      <c r="H15" s="480"/>
      <c r="I15" s="480"/>
      <c r="J15" s="480"/>
      <c r="K15" s="480"/>
      <c r="L15" s="480"/>
      <c r="M15" s="481"/>
    </row>
    <row r="16" spans="1:13" ht="95.4" customHeight="1" x14ac:dyDescent="0.3">
      <c r="A16" s="243" t="s">
        <v>250</v>
      </c>
      <c r="B16" s="244" t="s">
        <v>322</v>
      </c>
      <c r="C16" s="243" t="s">
        <v>432</v>
      </c>
      <c r="D16" s="243" t="s">
        <v>420</v>
      </c>
      <c r="E16" s="267">
        <v>45658</v>
      </c>
      <c r="F16" s="267">
        <v>46022</v>
      </c>
      <c r="G16" s="268">
        <v>0</v>
      </c>
      <c r="H16" s="243" t="s">
        <v>265</v>
      </c>
      <c r="I16" s="243"/>
      <c r="J16" s="243" t="s">
        <v>265</v>
      </c>
      <c r="K16" s="243"/>
      <c r="L16" s="247" t="s">
        <v>513</v>
      </c>
      <c r="M16" s="243">
        <v>100</v>
      </c>
    </row>
    <row r="17" spans="1:13" ht="94.8" customHeight="1" x14ac:dyDescent="0.3">
      <c r="A17" s="243"/>
      <c r="B17" s="244" t="s">
        <v>475</v>
      </c>
      <c r="C17" s="243" t="s">
        <v>432</v>
      </c>
      <c r="D17" s="243" t="s">
        <v>251</v>
      </c>
      <c r="E17" s="243" t="s">
        <v>251</v>
      </c>
      <c r="F17" s="267">
        <v>46022</v>
      </c>
      <c r="G17" s="243" t="s">
        <v>251</v>
      </c>
      <c r="H17" s="243" t="s">
        <v>265</v>
      </c>
      <c r="I17" s="243"/>
      <c r="J17" s="243"/>
      <c r="K17" s="243"/>
      <c r="L17" s="243" t="s">
        <v>251</v>
      </c>
      <c r="M17" s="243" t="s">
        <v>251</v>
      </c>
    </row>
    <row r="18" spans="1:13" ht="102.75" hidden="1" customHeight="1" x14ac:dyDescent="0.25">
      <c r="A18" s="248"/>
      <c r="B18" s="249" t="s">
        <v>473</v>
      </c>
      <c r="C18" s="243" t="s">
        <v>432</v>
      </c>
      <c r="D18" s="243" t="s">
        <v>251</v>
      </c>
      <c r="E18" s="243" t="s">
        <v>251</v>
      </c>
      <c r="F18" s="267">
        <v>46022</v>
      </c>
      <c r="G18" s="243" t="s">
        <v>251</v>
      </c>
      <c r="H18" s="248"/>
      <c r="I18" s="248"/>
      <c r="J18" s="243" t="s">
        <v>265</v>
      </c>
      <c r="K18" s="248"/>
      <c r="L18" s="243" t="s">
        <v>251</v>
      </c>
      <c r="M18" s="243" t="s">
        <v>251</v>
      </c>
    </row>
    <row r="19" spans="1:13" ht="93.6" customHeight="1" x14ac:dyDescent="0.3">
      <c r="A19" s="460" t="s">
        <v>252</v>
      </c>
      <c r="B19" s="484" t="s">
        <v>323</v>
      </c>
      <c r="C19" s="460" t="s">
        <v>556</v>
      </c>
      <c r="D19" s="506" t="s">
        <v>557</v>
      </c>
      <c r="E19" s="464">
        <v>45658</v>
      </c>
      <c r="F19" s="464">
        <v>46022</v>
      </c>
      <c r="G19" s="509">
        <v>16088.2</v>
      </c>
      <c r="H19" s="460" t="s">
        <v>265</v>
      </c>
      <c r="I19" s="460" t="s">
        <v>265</v>
      </c>
      <c r="J19" s="460" t="s">
        <v>265</v>
      </c>
      <c r="K19" s="502" t="s">
        <v>265</v>
      </c>
      <c r="L19" s="243" t="s">
        <v>513</v>
      </c>
      <c r="M19" s="243">
        <v>100</v>
      </c>
    </row>
    <row r="20" spans="1:13" ht="81" customHeight="1" x14ac:dyDescent="0.3">
      <c r="A20" s="488"/>
      <c r="B20" s="505"/>
      <c r="C20" s="488"/>
      <c r="D20" s="507"/>
      <c r="E20" s="489"/>
      <c r="F20" s="489"/>
      <c r="G20" s="510"/>
      <c r="H20" s="488"/>
      <c r="I20" s="488"/>
      <c r="J20" s="488"/>
      <c r="K20" s="503"/>
      <c r="L20" s="243" t="s">
        <v>514</v>
      </c>
      <c r="M20" s="243">
        <v>100</v>
      </c>
    </row>
    <row r="21" spans="1:13" ht="114" customHeight="1" x14ac:dyDescent="0.3">
      <c r="A21" s="461"/>
      <c r="B21" s="485"/>
      <c r="C21" s="461"/>
      <c r="D21" s="508"/>
      <c r="E21" s="465"/>
      <c r="F21" s="465"/>
      <c r="G21" s="511"/>
      <c r="H21" s="461"/>
      <c r="I21" s="461"/>
      <c r="J21" s="461"/>
      <c r="K21" s="504"/>
      <c r="L21" s="250" t="s">
        <v>558</v>
      </c>
      <c r="M21" s="243">
        <v>100</v>
      </c>
    </row>
    <row r="22" spans="1:13" ht="50.4" customHeight="1" x14ac:dyDescent="0.3">
      <c r="A22" s="251"/>
      <c r="B22" s="244" t="s">
        <v>479</v>
      </c>
      <c r="C22" s="243" t="s">
        <v>417</v>
      </c>
      <c r="D22" s="243" t="s">
        <v>251</v>
      </c>
      <c r="E22" s="267" t="s">
        <v>251</v>
      </c>
      <c r="F22" s="267">
        <v>46022</v>
      </c>
      <c r="G22" s="233" t="s">
        <v>251</v>
      </c>
      <c r="H22" s="243"/>
      <c r="I22" s="243"/>
      <c r="J22" s="243" t="s">
        <v>265</v>
      </c>
      <c r="K22" s="243" t="s">
        <v>265</v>
      </c>
      <c r="L22" s="243" t="s">
        <v>251</v>
      </c>
      <c r="M22" s="243" t="s">
        <v>251</v>
      </c>
    </row>
    <row r="23" spans="1:13" ht="175.8" customHeight="1" x14ac:dyDescent="0.3">
      <c r="A23" s="243"/>
      <c r="B23" s="244" t="s">
        <v>519</v>
      </c>
      <c r="C23" s="243" t="s">
        <v>559</v>
      </c>
      <c r="D23" s="243" t="s">
        <v>251</v>
      </c>
      <c r="E23" s="267" t="s">
        <v>251</v>
      </c>
      <c r="F23" s="267">
        <v>46022</v>
      </c>
      <c r="G23" s="233" t="s">
        <v>251</v>
      </c>
      <c r="H23" s="243" t="s">
        <v>265</v>
      </c>
      <c r="I23" s="243" t="s">
        <v>265</v>
      </c>
      <c r="J23" s="243" t="s">
        <v>265</v>
      </c>
      <c r="K23" s="243" t="s">
        <v>265</v>
      </c>
      <c r="L23" s="243" t="s">
        <v>251</v>
      </c>
      <c r="M23" s="243" t="s">
        <v>251</v>
      </c>
    </row>
    <row r="24" spans="1:13" ht="174.6" customHeight="1" x14ac:dyDescent="0.3">
      <c r="A24" s="243"/>
      <c r="B24" s="244" t="s">
        <v>532</v>
      </c>
      <c r="C24" s="243" t="s">
        <v>523</v>
      </c>
      <c r="D24" s="243" t="s">
        <v>251</v>
      </c>
      <c r="E24" s="267" t="s">
        <v>251</v>
      </c>
      <c r="F24" s="267">
        <v>46022</v>
      </c>
      <c r="G24" s="233" t="s">
        <v>251</v>
      </c>
      <c r="H24" s="243" t="s">
        <v>265</v>
      </c>
      <c r="I24" s="243" t="s">
        <v>265</v>
      </c>
      <c r="J24" s="243" t="s">
        <v>265</v>
      </c>
      <c r="K24" s="243" t="s">
        <v>265</v>
      </c>
      <c r="L24" s="243" t="s">
        <v>251</v>
      </c>
      <c r="M24" s="243" t="s">
        <v>251</v>
      </c>
    </row>
    <row r="25" spans="1:13" ht="176.4" customHeight="1" x14ac:dyDescent="0.3">
      <c r="A25" s="243"/>
      <c r="B25" s="244" t="s">
        <v>533</v>
      </c>
      <c r="C25" s="243" t="s">
        <v>534</v>
      </c>
      <c r="D25" s="243" t="s">
        <v>251</v>
      </c>
      <c r="E25" s="243" t="s">
        <v>251</v>
      </c>
      <c r="F25" s="267">
        <v>46022</v>
      </c>
      <c r="G25" s="243" t="s">
        <v>251</v>
      </c>
      <c r="H25" s="243" t="s">
        <v>265</v>
      </c>
      <c r="I25" s="243" t="s">
        <v>265</v>
      </c>
      <c r="J25" s="243" t="s">
        <v>265</v>
      </c>
      <c r="K25" s="243" t="s">
        <v>265</v>
      </c>
      <c r="L25" s="243" t="s">
        <v>251</v>
      </c>
      <c r="M25" s="243" t="s">
        <v>251</v>
      </c>
    </row>
    <row r="26" spans="1:13" ht="0.6" hidden="1" customHeight="1" x14ac:dyDescent="0.3">
      <c r="A26" s="243"/>
      <c r="B26" s="244" t="s">
        <v>524</v>
      </c>
      <c r="C26" s="243" t="s">
        <v>522</v>
      </c>
      <c r="D26" s="243" t="s">
        <v>251</v>
      </c>
      <c r="E26" s="267" t="s">
        <v>251</v>
      </c>
      <c r="F26" s="267">
        <v>46022</v>
      </c>
      <c r="G26" s="233" t="s">
        <v>251</v>
      </c>
      <c r="H26" s="243" t="s">
        <v>265</v>
      </c>
      <c r="I26" s="243" t="s">
        <v>265</v>
      </c>
      <c r="J26" s="243" t="s">
        <v>265</v>
      </c>
      <c r="K26" s="243" t="s">
        <v>265</v>
      </c>
      <c r="L26" s="243" t="s">
        <v>251</v>
      </c>
      <c r="M26" s="243" t="s">
        <v>251</v>
      </c>
    </row>
    <row r="27" spans="1:13" ht="45.6" customHeight="1" x14ac:dyDescent="0.3">
      <c r="A27" s="243"/>
      <c r="B27" s="244" t="s">
        <v>478</v>
      </c>
      <c r="C27" s="243" t="s">
        <v>417</v>
      </c>
      <c r="D27" s="243" t="s">
        <v>251</v>
      </c>
      <c r="E27" s="243" t="s">
        <v>251</v>
      </c>
      <c r="F27" s="267">
        <v>46022</v>
      </c>
      <c r="G27" s="233" t="s">
        <v>251</v>
      </c>
      <c r="H27" s="243"/>
      <c r="I27" s="243" t="s">
        <v>265</v>
      </c>
      <c r="J27" s="243" t="s">
        <v>265</v>
      </c>
      <c r="K27" s="243"/>
      <c r="L27" s="243" t="s">
        <v>251</v>
      </c>
      <c r="M27" s="243" t="s">
        <v>251</v>
      </c>
    </row>
    <row r="28" spans="1:13" ht="58.8" hidden="1" customHeight="1" x14ac:dyDescent="0.3">
      <c r="A28" s="243"/>
      <c r="B28" s="244" t="s">
        <v>446</v>
      </c>
      <c r="C28" s="243" t="s">
        <v>417</v>
      </c>
      <c r="D28" s="243" t="s">
        <v>251</v>
      </c>
      <c r="E28" s="267" t="s">
        <v>251</v>
      </c>
      <c r="F28" s="267">
        <v>46022</v>
      </c>
      <c r="G28" s="233" t="s">
        <v>251</v>
      </c>
      <c r="H28" s="243" t="s">
        <v>265</v>
      </c>
      <c r="I28" s="243"/>
      <c r="J28" s="243"/>
      <c r="K28" s="243"/>
      <c r="L28" s="243" t="s">
        <v>251</v>
      </c>
      <c r="M28" s="243" t="s">
        <v>251</v>
      </c>
    </row>
    <row r="29" spans="1:13" ht="60.6" hidden="1" customHeight="1" x14ac:dyDescent="0.3">
      <c r="A29" s="243"/>
      <c r="B29" s="244" t="s">
        <v>447</v>
      </c>
      <c r="C29" s="243" t="s">
        <v>417</v>
      </c>
      <c r="D29" s="243" t="s">
        <v>251</v>
      </c>
      <c r="E29" s="267" t="s">
        <v>251</v>
      </c>
      <c r="F29" s="267">
        <v>46022</v>
      </c>
      <c r="G29" s="233" t="s">
        <v>251</v>
      </c>
      <c r="H29" s="243" t="s">
        <v>265</v>
      </c>
      <c r="I29" s="243"/>
      <c r="J29" s="243"/>
      <c r="K29" s="243"/>
      <c r="L29" s="243" t="s">
        <v>251</v>
      </c>
      <c r="M29" s="243" t="s">
        <v>251</v>
      </c>
    </row>
    <row r="30" spans="1:13" ht="60.6" hidden="1" customHeight="1" x14ac:dyDescent="0.3">
      <c r="A30" s="243"/>
      <c r="B30" s="244" t="s">
        <v>448</v>
      </c>
      <c r="C30" s="243" t="s">
        <v>417</v>
      </c>
      <c r="D30" s="243" t="s">
        <v>251</v>
      </c>
      <c r="E30" s="267" t="s">
        <v>251</v>
      </c>
      <c r="F30" s="267">
        <v>46022</v>
      </c>
      <c r="G30" s="233" t="s">
        <v>251</v>
      </c>
      <c r="H30" s="243" t="s">
        <v>265</v>
      </c>
      <c r="I30" s="243"/>
      <c r="J30" s="243"/>
      <c r="K30" s="243"/>
      <c r="L30" s="243" t="s">
        <v>251</v>
      </c>
      <c r="M30" s="243" t="s">
        <v>251</v>
      </c>
    </row>
    <row r="31" spans="1:13" ht="60.6" hidden="1" customHeight="1" x14ac:dyDescent="0.3">
      <c r="A31" s="243"/>
      <c r="B31" s="244" t="s">
        <v>449</v>
      </c>
      <c r="C31" s="243" t="s">
        <v>417</v>
      </c>
      <c r="D31" s="243" t="s">
        <v>251</v>
      </c>
      <c r="E31" s="267" t="s">
        <v>251</v>
      </c>
      <c r="F31" s="267">
        <v>46022</v>
      </c>
      <c r="G31" s="233" t="s">
        <v>251</v>
      </c>
      <c r="H31" s="243" t="s">
        <v>265</v>
      </c>
      <c r="I31" s="243" t="s">
        <v>265</v>
      </c>
      <c r="J31" s="243" t="s">
        <v>265</v>
      </c>
      <c r="K31" s="243"/>
      <c r="L31" s="243" t="s">
        <v>251</v>
      </c>
      <c r="M31" s="243" t="s">
        <v>251</v>
      </c>
    </row>
    <row r="32" spans="1:13" ht="177.6" customHeight="1" x14ac:dyDescent="0.3">
      <c r="A32" s="243"/>
      <c r="B32" s="244" t="s">
        <v>528</v>
      </c>
      <c r="C32" s="243" t="s">
        <v>560</v>
      </c>
      <c r="D32" s="243" t="s">
        <v>251</v>
      </c>
      <c r="E32" s="243" t="s">
        <v>251</v>
      </c>
      <c r="F32" s="267">
        <v>46022</v>
      </c>
      <c r="G32" s="243" t="s">
        <v>251</v>
      </c>
      <c r="H32" s="243" t="s">
        <v>265</v>
      </c>
      <c r="I32" s="243" t="s">
        <v>265</v>
      </c>
      <c r="J32" s="243" t="s">
        <v>265</v>
      </c>
      <c r="K32" s="243" t="s">
        <v>265</v>
      </c>
      <c r="L32" s="243" t="s">
        <v>251</v>
      </c>
      <c r="M32" s="243" t="s">
        <v>251</v>
      </c>
    </row>
    <row r="33" spans="1:13" ht="60.6" hidden="1" customHeight="1" x14ac:dyDescent="0.3">
      <c r="A33" s="243"/>
      <c r="B33" s="244" t="s">
        <v>477</v>
      </c>
      <c r="C33" s="243" t="s">
        <v>417</v>
      </c>
      <c r="D33" s="243" t="s">
        <v>251</v>
      </c>
      <c r="E33" s="267" t="s">
        <v>251</v>
      </c>
      <c r="F33" s="267">
        <v>46022</v>
      </c>
      <c r="G33" s="233" t="s">
        <v>251</v>
      </c>
      <c r="H33" s="243"/>
      <c r="I33" s="243" t="s">
        <v>265</v>
      </c>
      <c r="J33" s="243" t="s">
        <v>265</v>
      </c>
      <c r="K33" s="243"/>
      <c r="L33" s="243" t="s">
        <v>251</v>
      </c>
      <c r="M33" s="243" t="s">
        <v>251</v>
      </c>
    </row>
    <row r="34" spans="1:13" ht="60.6" hidden="1" customHeight="1" x14ac:dyDescent="0.3">
      <c r="A34" s="243"/>
      <c r="B34" s="244" t="s">
        <v>492</v>
      </c>
      <c r="C34" s="243" t="s">
        <v>417</v>
      </c>
      <c r="D34" s="243" t="s">
        <v>251</v>
      </c>
      <c r="E34" s="267" t="s">
        <v>251</v>
      </c>
      <c r="F34" s="267">
        <v>46022</v>
      </c>
      <c r="G34" s="233" t="s">
        <v>251</v>
      </c>
      <c r="H34" s="243"/>
      <c r="I34" s="243" t="s">
        <v>265</v>
      </c>
      <c r="J34" s="243" t="s">
        <v>265</v>
      </c>
      <c r="K34" s="243"/>
      <c r="L34" s="243" t="s">
        <v>251</v>
      </c>
      <c r="M34" s="243" t="s">
        <v>251</v>
      </c>
    </row>
    <row r="35" spans="1:13" ht="60.6" hidden="1" customHeight="1" x14ac:dyDescent="0.3">
      <c r="A35" s="243"/>
      <c r="B35" s="244" t="s">
        <v>493</v>
      </c>
      <c r="C35" s="243" t="s">
        <v>417</v>
      </c>
      <c r="D35" s="243" t="s">
        <v>251</v>
      </c>
      <c r="E35" s="267" t="s">
        <v>251</v>
      </c>
      <c r="F35" s="267">
        <v>46022</v>
      </c>
      <c r="G35" s="233" t="s">
        <v>251</v>
      </c>
      <c r="H35" s="243"/>
      <c r="I35" s="243" t="s">
        <v>265</v>
      </c>
      <c r="J35" s="243" t="s">
        <v>265</v>
      </c>
      <c r="K35" s="243"/>
      <c r="L35" s="243" t="s">
        <v>251</v>
      </c>
      <c r="M35" s="243" t="s">
        <v>251</v>
      </c>
    </row>
    <row r="36" spans="1:13" ht="60.6" hidden="1" customHeight="1" x14ac:dyDescent="0.3">
      <c r="A36" s="243"/>
      <c r="B36" s="244" t="s">
        <v>494</v>
      </c>
      <c r="C36" s="243" t="s">
        <v>417</v>
      </c>
      <c r="D36" s="243" t="s">
        <v>251</v>
      </c>
      <c r="E36" s="267" t="s">
        <v>251</v>
      </c>
      <c r="F36" s="267">
        <v>46022</v>
      </c>
      <c r="G36" s="233" t="s">
        <v>251</v>
      </c>
      <c r="H36" s="243"/>
      <c r="I36" s="243" t="s">
        <v>265</v>
      </c>
      <c r="J36" s="243" t="s">
        <v>265</v>
      </c>
      <c r="K36" s="243"/>
      <c r="L36" s="243" t="s">
        <v>251</v>
      </c>
      <c r="M36" s="243" t="s">
        <v>251</v>
      </c>
    </row>
    <row r="37" spans="1:13" ht="60.6" hidden="1" customHeight="1" x14ac:dyDescent="0.3">
      <c r="A37" s="243"/>
      <c r="B37" s="244" t="s">
        <v>450</v>
      </c>
      <c r="C37" s="243" t="s">
        <v>417</v>
      </c>
      <c r="D37" s="243" t="s">
        <v>251</v>
      </c>
      <c r="E37" s="267" t="s">
        <v>251</v>
      </c>
      <c r="F37" s="267">
        <v>46022</v>
      </c>
      <c r="G37" s="233" t="s">
        <v>251</v>
      </c>
      <c r="H37" s="243"/>
      <c r="I37" s="243" t="s">
        <v>265</v>
      </c>
      <c r="J37" s="243" t="s">
        <v>265</v>
      </c>
      <c r="K37" s="243"/>
      <c r="L37" s="243" t="s">
        <v>251</v>
      </c>
      <c r="M37" s="243" t="s">
        <v>251</v>
      </c>
    </row>
    <row r="38" spans="1:13" ht="64.2" hidden="1" customHeight="1" x14ac:dyDescent="0.3">
      <c r="A38" s="243"/>
      <c r="B38" s="244" t="s">
        <v>451</v>
      </c>
      <c r="C38" s="243" t="s">
        <v>417</v>
      </c>
      <c r="D38" s="243" t="s">
        <v>251</v>
      </c>
      <c r="E38" s="267" t="s">
        <v>251</v>
      </c>
      <c r="F38" s="267">
        <v>46022</v>
      </c>
      <c r="G38" s="233" t="s">
        <v>251</v>
      </c>
      <c r="H38" s="243" t="s">
        <v>265</v>
      </c>
      <c r="I38" s="243" t="s">
        <v>265</v>
      </c>
      <c r="J38" s="243"/>
      <c r="K38" s="243"/>
      <c r="L38" s="243" t="s">
        <v>251</v>
      </c>
      <c r="M38" s="243" t="s">
        <v>251</v>
      </c>
    </row>
    <row r="39" spans="1:13" ht="64.8" hidden="1" customHeight="1" x14ac:dyDescent="0.3">
      <c r="A39" s="243"/>
      <c r="B39" s="252" t="s">
        <v>452</v>
      </c>
      <c r="C39" s="243" t="s">
        <v>418</v>
      </c>
      <c r="D39" s="243" t="s">
        <v>251</v>
      </c>
      <c r="E39" s="243" t="s">
        <v>251</v>
      </c>
      <c r="F39" s="267">
        <v>46022</v>
      </c>
      <c r="G39" s="243" t="s">
        <v>251</v>
      </c>
      <c r="H39" s="243" t="s">
        <v>265</v>
      </c>
      <c r="I39" s="243"/>
      <c r="J39" s="243"/>
      <c r="K39" s="243"/>
      <c r="L39" s="243" t="s">
        <v>251</v>
      </c>
      <c r="M39" s="243" t="s">
        <v>251</v>
      </c>
    </row>
    <row r="40" spans="1:13" ht="64.8" hidden="1" customHeight="1" x14ac:dyDescent="0.3">
      <c r="A40" s="243"/>
      <c r="B40" s="252" t="s">
        <v>495</v>
      </c>
      <c r="C40" s="243" t="s">
        <v>418</v>
      </c>
      <c r="D40" s="243" t="s">
        <v>251</v>
      </c>
      <c r="E40" s="243" t="s">
        <v>251</v>
      </c>
      <c r="F40" s="267">
        <v>46022</v>
      </c>
      <c r="G40" s="243" t="s">
        <v>251</v>
      </c>
      <c r="H40" s="243" t="s">
        <v>265</v>
      </c>
      <c r="I40" s="243" t="s">
        <v>265</v>
      </c>
      <c r="J40" s="243" t="s">
        <v>265</v>
      </c>
      <c r="K40" s="243" t="s">
        <v>265</v>
      </c>
      <c r="L40" s="243" t="s">
        <v>251</v>
      </c>
      <c r="M40" s="243" t="s">
        <v>251</v>
      </c>
    </row>
    <row r="41" spans="1:13" ht="127.2" customHeight="1" x14ac:dyDescent="0.3">
      <c r="A41" s="243"/>
      <c r="B41" s="252" t="s">
        <v>529</v>
      </c>
      <c r="C41" s="243" t="s">
        <v>526</v>
      </c>
      <c r="D41" s="243" t="s">
        <v>251</v>
      </c>
      <c r="E41" s="243" t="s">
        <v>251</v>
      </c>
      <c r="F41" s="267">
        <v>46022</v>
      </c>
      <c r="G41" s="243" t="s">
        <v>251</v>
      </c>
      <c r="H41" s="243" t="s">
        <v>265</v>
      </c>
      <c r="I41" s="243" t="s">
        <v>265</v>
      </c>
      <c r="J41" s="243" t="s">
        <v>265</v>
      </c>
      <c r="K41" s="243" t="s">
        <v>265</v>
      </c>
      <c r="L41" s="243" t="s">
        <v>251</v>
      </c>
      <c r="M41" s="243" t="s">
        <v>251</v>
      </c>
    </row>
    <row r="42" spans="1:13" ht="64.8" hidden="1" customHeight="1" x14ac:dyDescent="0.3">
      <c r="A42" s="243"/>
      <c r="B42" s="252" t="s">
        <v>496</v>
      </c>
      <c r="C42" s="243" t="s">
        <v>418</v>
      </c>
      <c r="D42" s="243" t="s">
        <v>251</v>
      </c>
      <c r="E42" s="243" t="s">
        <v>251</v>
      </c>
      <c r="F42" s="267">
        <v>46022</v>
      </c>
      <c r="G42" s="243" t="s">
        <v>251</v>
      </c>
      <c r="H42" s="243" t="s">
        <v>265</v>
      </c>
      <c r="I42" s="243" t="s">
        <v>265</v>
      </c>
      <c r="J42" s="243" t="s">
        <v>265</v>
      </c>
      <c r="K42" s="243" t="s">
        <v>265</v>
      </c>
      <c r="L42" s="243" t="s">
        <v>251</v>
      </c>
      <c r="M42" s="243" t="s">
        <v>251</v>
      </c>
    </row>
    <row r="43" spans="1:13" ht="60.6" hidden="1" customHeight="1" x14ac:dyDescent="0.3">
      <c r="A43" s="243"/>
      <c r="B43" s="252" t="s">
        <v>497</v>
      </c>
      <c r="C43" s="243" t="s">
        <v>418</v>
      </c>
      <c r="D43" s="243" t="s">
        <v>251</v>
      </c>
      <c r="E43" s="243" t="s">
        <v>251</v>
      </c>
      <c r="F43" s="267">
        <v>46022</v>
      </c>
      <c r="G43" s="243" t="s">
        <v>251</v>
      </c>
      <c r="H43" s="243" t="s">
        <v>265</v>
      </c>
      <c r="I43" s="243" t="s">
        <v>265</v>
      </c>
      <c r="J43" s="243" t="s">
        <v>265</v>
      </c>
      <c r="K43" s="243" t="s">
        <v>265</v>
      </c>
      <c r="L43" s="243" t="s">
        <v>251</v>
      </c>
      <c r="M43" s="243" t="s">
        <v>251</v>
      </c>
    </row>
    <row r="44" spans="1:13" ht="64.2" hidden="1" customHeight="1" x14ac:dyDescent="0.3">
      <c r="A44" s="243"/>
      <c r="B44" s="244" t="s">
        <v>498</v>
      </c>
      <c r="C44" s="243" t="s">
        <v>418</v>
      </c>
      <c r="D44" s="243" t="s">
        <v>251</v>
      </c>
      <c r="E44" s="243" t="s">
        <v>251</v>
      </c>
      <c r="F44" s="267">
        <v>46022</v>
      </c>
      <c r="G44" s="243" t="s">
        <v>251</v>
      </c>
      <c r="H44" s="243" t="s">
        <v>265</v>
      </c>
      <c r="I44" s="243" t="s">
        <v>265</v>
      </c>
      <c r="J44" s="243" t="s">
        <v>265</v>
      </c>
      <c r="K44" s="243" t="s">
        <v>265</v>
      </c>
      <c r="L44" s="243" t="s">
        <v>251</v>
      </c>
      <c r="M44" s="243" t="s">
        <v>251</v>
      </c>
    </row>
    <row r="45" spans="1:13" ht="63" hidden="1" customHeight="1" x14ac:dyDescent="0.3">
      <c r="A45" s="243"/>
      <c r="B45" s="244" t="s">
        <v>525</v>
      </c>
      <c r="C45" s="243" t="s">
        <v>418</v>
      </c>
      <c r="D45" s="243" t="s">
        <v>251</v>
      </c>
      <c r="E45" s="243" t="s">
        <v>251</v>
      </c>
      <c r="F45" s="267">
        <v>46022</v>
      </c>
      <c r="G45" s="243" t="s">
        <v>251</v>
      </c>
      <c r="H45" s="243"/>
      <c r="I45" s="243" t="s">
        <v>265</v>
      </c>
      <c r="J45" s="243"/>
      <c r="K45" s="243" t="s">
        <v>265</v>
      </c>
      <c r="L45" s="243" t="s">
        <v>251</v>
      </c>
      <c r="M45" s="243" t="s">
        <v>251</v>
      </c>
    </row>
    <row r="46" spans="1:13" ht="63.6" hidden="1" customHeight="1" x14ac:dyDescent="0.3">
      <c r="A46" s="243"/>
      <c r="B46" s="244" t="s">
        <v>530</v>
      </c>
      <c r="C46" s="243" t="s">
        <v>418</v>
      </c>
      <c r="D46" s="243" t="s">
        <v>251</v>
      </c>
      <c r="E46" s="243" t="s">
        <v>251</v>
      </c>
      <c r="F46" s="267">
        <v>46022</v>
      </c>
      <c r="G46" s="243" t="s">
        <v>251</v>
      </c>
      <c r="H46" s="243"/>
      <c r="I46" s="243" t="s">
        <v>265</v>
      </c>
      <c r="J46" s="243"/>
      <c r="K46" s="243"/>
      <c r="L46" s="243" t="s">
        <v>251</v>
      </c>
      <c r="M46" s="243" t="s">
        <v>251</v>
      </c>
    </row>
    <row r="47" spans="1:13" s="256" customFormat="1" ht="0.6" hidden="1" customHeight="1" x14ac:dyDescent="0.3">
      <c r="A47" s="253"/>
      <c r="B47" s="254" t="s">
        <v>476</v>
      </c>
      <c r="C47" s="253" t="s">
        <v>419</v>
      </c>
      <c r="D47" s="253" t="s">
        <v>251</v>
      </c>
      <c r="E47" s="253" t="s">
        <v>251</v>
      </c>
      <c r="F47" s="255">
        <v>46022</v>
      </c>
      <c r="G47" s="253" t="s">
        <v>251</v>
      </c>
      <c r="H47" s="253"/>
      <c r="I47" s="253"/>
      <c r="J47" s="253" t="s">
        <v>265</v>
      </c>
      <c r="K47" s="253"/>
      <c r="L47" s="253" t="s">
        <v>251</v>
      </c>
      <c r="M47" s="253" t="s">
        <v>251</v>
      </c>
    </row>
    <row r="48" spans="1:13" s="260" customFormat="1" ht="66" hidden="1" customHeight="1" x14ac:dyDescent="0.3">
      <c r="A48" s="257"/>
      <c r="B48" s="258" t="s">
        <v>499</v>
      </c>
      <c r="C48" s="257" t="s">
        <v>419</v>
      </c>
      <c r="D48" s="257" t="s">
        <v>251</v>
      </c>
      <c r="E48" s="257" t="s">
        <v>251</v>
      </c>
      <c r="F48" s="259">
        <v>46022</v>
      </c>
      <c r="G48" s="257" t="s">
        <v>251</v>
      </c>
      <c r="H48" s="257" t="s">
        <v>265</v>
      </c>
      <c r="I48" s="257"/>
      <c r="J48" s="257"/>
      <c r="K48" s="257"/>
      <c r="L48" s="257" t="s">
        <v>251</v>
      </c>
      <c r="M48" s="257" t="s">
        <v>251</v>
      </c>
    </row>
    <row r="49" spans="1:13" ht="69" hidden="1" customHeight="1" x14ac:dyDescent="0.3">
      <c r="A49" s="243"/>
      <c r="B49" s="252" t="s">
        <v>453</v>
      </c>
      <c r="C49" s="243" t="s">
        <v>508</v>
      </c>
      <c r="D49" s="243" t="s">
        <v>251</v>
      </c>
      <c r="E49" s="243" t="s">
        <v>251</v>
      </c>
      <c r="F49" s="267">
        <v>46022</v>
      </c>
      <c r="G49" s="243" t="s">
        <v>251</v>
      </c>
      <c r="H49" s="243" t="s">
        <v>265</v>
      </c>
      <c r="I49" s="243" t="s">
        <v>265</v>
      </c>
      <c r="J49" s="243" t="s">
        <v>265</v>
      </c>
      <c r="K49" s="243" t="s">
        <v>265</v>
      </c>
      <c r="L49" s="243" t="s">
        <v>251</v>
      </c>
      <c r="M49" s="243" t="s">
        <v>251</v>
      </c>
    </row>
    <row r="50" spans="1:13" ht="2.4" hidden="1" customHeight="1" x14ac:dyDescent="0.3">
      <c r="A50" s="243"/>
      <c r="B50" s="252" t="s">
        <v>454</v>
      </c>
      <c r="C50" s="243" t="s">
        <v>508</v>
      </c>
      <c r="D50" s="243" t="s">
        <v>251</v>
      </c>
      <c r="E50" s="243" t="s">
        <v>251</v>
      </c>
      <c r="F50" s="267">
        <v>46022</v>
      </c>
      <c r="G50" s="243" t="s">
        <v>251</v>
      </c>
      <c r="H50" s="243"/>
      <c r="I50" s="243"/>
      <c r="J50" s="243" t="s">
        <v>265</v>
      </c>
      <c r="K50" s="243" t="s">
        <v>265</v>
      </c>
      <c r="L50" s="243" t="s">
        <v>251</v>
      </c>
      <c r="M50" s="243" t="s">
        <v>251</v>
      </c>
    </row>
    <row r="51" spans="1:13" ht="60.6" hidden="1" customHeight="1" x14ac:dyDescent="0.3">
      <c r="A51" s="243"/>
      <c r="B51" s="252" t="s">
        <v>531</v>
      </c>
      <c r="C51" s="243" t="s">
        <v>508</v>
      </c>
      <c r="D51" s="243" t="s">
        <v>251</v>
      </c>
      <c r="E51" s="243" t="s">
        <v>251</v>
      </c>
      <c r="F51" s="267">
        <v>46022</v>
      </c>
      <c r="G51" s="243" t="s">
        <v>251</v>
      </c>
      <c r="H51" s="243"/>
      <c r="I51" s="243" t="s">
        <v>265</v>
      </c>
      <c r="J51" s="243"/>
      <c r="K51" s="243" t="s">
        <v>265</v>
      </c>
      <c r="L51" s="243" t="s">
        <v>251</v>
      </c>
      <c r="M51" s="243" t="s">
        <v>251</v>
      </c>
    </row>
    <row r="52" spans="1:13" ht="61.2" hidden="1" customHeight="1" x14ac:dyDescent="0.3">
      <c r="A52" s="243"/>
      <c r="B52" s="252" t="s">
        <v>455</v>
      </c>
      <c r="C52" s="257" t="s">
        <v>561</v>
      </c>
      <c r="D52" s="243" t="s">
        <v>251</v>
      </c>
      <c r="E52" s="243" t="s">
        <v>251</v>
      </c>
      <c r="F52" s="267">
        <v>46022</v>
      </c>
      <c r="G52" s="243" t="s">
        <v>251</v>
      </c>
      <c r="H52" s="243" t="s">
        <v>265</v>
      </c>
      <c r="I52" s="243" t="s">
        <v>265</v>
      </c>
      <c r="J52" s="243" t="s">
        <v>265</v>
      </c>
      <c r="K52" s="243" t="s">
        <v>265</v>
      </c>
      <c r="L52" s="243" t="s">
        <v>251</v>
      </c>
      <c r="M52" s="243" t="s">
        <v>251</v>
      </c>
    </row>
    <row r="53" spans="1:13" ht="48.6" customHeight="1" x14ac:dyDescent="0.3">
      <c r="A53" s="243"/>
      <c r="B53" s="252" t="s">
        <v>535</v>
      </c>
      <c r="C53" s="257" t="s">
        <v>424</v>
      </c>
      <c r="D53" s="243" t="s">
        <v>251</v>
      </c>
      <c r="E53" s="243" t="s">
        <v>251</v>
      </c>
      <c r="F53" s="267">
        <v>46022</v>
      </c>
      <c r="G53" s="243" t="s">
        <v>251</v>
      </c>
      <c r="H53" s="243" t="s">
        <v>265</v>
      </c>
      <c r="I53" s="243" t="s">
        <v>265</v>
      </c>
      <c r="J53" s="243" t="s">
        <v>265</v>
      </c>
      <c r="K53" s="243" t="s">
        <v>265</v>
      </c>
      <c r="L53" s="243" t="s">
        <v>251</v>
      </c>
      <c r="M53" s="243" t="s">
        <v>251</v>
      </c>
    </row>
    <row r="54" spans="1:13" ht="112.8" customHeight="1" x14ac:dyDescent="0.3">
      <c r="A54" s="243"/>
      <c r="B54" s="244" t="s">
        <v>536</v>
      </c>
      <c r="C54" s="257" t="s">
        <v>565</v>
      </c>
      <c r="D54" s="243" t="s">
        <v>251</v>
      </c>
      <c r="E54" s="243" t="s">
        <v>251</v>
      </c>
      <c r="F54" s="267">
        <v>46022</v>
      </c>
      <c r="G54" s="243" t="s">
        <v>251</v>
      </c>
      <c r="H54" s="243" t="s">
        <v>265</v>
      </c>
      <c r="I54" s="243" t="s">
        <v>265</v>
      </c>
      <c r="J54" s="243" t="s">
        <v>265</v>
      </c>
      <c r="K54" s="243" t="s">
        <v>265</v>
      </c>
      <c r="L54" s="243" t="s">
        <v>251</v>
      </c>
      <c r="M54" s="243" t="s">
        <v>251</v>
      </c>
    </row>
    <row r="55" spans="1:13" ht="173.4" customHeight="1" x14ac:dyDescent="0.3">
      <c r="A55" s="243"/>
      <c r="B55" s="252" t="s">
        <v>537</v>
      </c>
      <c r="C55" s="257" t="s">
        <v>527</v>
      </c>
      <c r="D55" s="243" t="s">
        <v>251</v>
      </c>
      <c r="E55" s="243" t="s">
        <v>251</v>
      </c>
      <c r="F55" s="267">
        <v>46022</v>
      </c>
      <c r="G55" s="243" t="s">
        <v>251</v>
      </c>
      <c r="H55" s="243"/>
      <c r="I55" s="243" t="s">
        <v>265</v>
      </c>
      <c r="J55" s="243" t="s">
        <v>265</v>
      </c>
      <c r="K55" s="243" t="s">
        <v>265</v>
      </c>
      <c r="L55" s="243" t="s">
        <v>251</v>
      </c>
      <c r="M55" s="243" t="s">
        <v>251</v>
      </c>
    </row>
    <row r="56" spans="1:13" ht="301.8" customHeight="1" x14ac:dyDescent="0.3">
      <c r="A56" s="243"/>
      <c r="B56" s="252" t="s">
        <v>538</v>
      </c>
      <c r="C56" s="257" t="s">
        <v>566</v>
      </c>
      <c r="D56" s="243" t="s">
        <v>251</v>
      </c>
      <c r="E56" s="243" t="s">
        <v>251</v>
      </c>
      <c r="F56" s="267">
        <v>46022</v>
      </c>
      <c r="G56" s="243" t="s">
        <v>251</v>
      </c>
      <c r="H56" s="243" t="s">
        <v>265</v>
      </c>
      <c r="I56" s="243" t="s">
        <v>265</v>
      </c>
      <c r="J56" s="243" t="s">
        <v>265</v>
      </c>
      <c r="K56" s="243" t="s">
        <v>265</v>
      </c>
      <c r="L56" s="243" t="s">
        <v>251</v>
      </c>
      <c r="M56" s="243" t="s">
        <v>251</v>
      </c>
    </row>
    <row r="57" spans="1:13" ht="64.8" hidden="1" customHeight="1" x14ac:dyDescent="0.3">
      <c r="A57" s="243"/>
      <c r="B57" s="252" t="s">
        <v>456</v>
      </c>
      <c r="C57" s="243" t="s">
        <v>389</v>
      </c>
      <c r="D57" s="243" t="s">
        <v>251</v>
      </c>
      <c r="E57" s="243" t="s">
        <v>251</v>
      </c>
      <c r="F57" s="267">
        <v>46022</v>
      </c>
      <c r="G57" s="243" t="s">
        <v>251</v>
      </c>
      <c r="H57" s="243" t="s">
        <v>265</v>
      </c>
      <c r="I57" s="243" t="s">
        <v>265</v>
      </c>
      <c r="J57" s="243" t="s">
        <v>265</v>
      </c>
      <c r="K57" s="243" t="s">
        <v>265</v>
      </c>
      <c r="L57" s="243" t="s">
        <v>251</v>
      </c>
      <c r="M57" s="243" t="s">
        <v>251</v>
      </c>
    </row>
    <row r="58" spans="1:13" ht="60" customHeight="1" x14ac:dyDescent="0.3">
      <c r="A58" s="243"/>
      <c r="B58" s="252" t="s">
        <v>539</v>
      </c>
      <c r="C58" s="243" t="s">
        <v>389</v>
      </c>
      <c r="D58" s="243" t="s">
        <v>251</v>
      </c>
      <c r="E58" s="243" t="s">
        <v>251</v>
      </c>
      <c r="F58" s="267">
        <v>46022</v>
      </c>
      <c r="G58" s="243" t="s">
        <v>251</v>
      </c>
      <c r="H58" s="243" t="s">
        <v>265</v>
      </c>
      <c r="I58" s="243" t="s">
        <v>265</v>
      </c>
      <c r="J58" s="243" t="s">
        <v>265</v>
      </c>
      <c r="K58" s="243" t="s">
        <v>265</v>
      </c>
      <c r="L58" s="243" t="s">
        <v>251</v>
      </c>
      <c r="M58" s="243" t="s">
        <v>251</v>
      </c>
    </row>
    <row r="59" spans="1:13" ht="64.2" customHeight="1" x14ac:dyDescent="0.3">
      <c r="A59" s="243"/>
      <c r="B59" s="252" t="s">
        <v>540</v>
      </c>
      <c r="C59" s="243" t="s">
        <v>562</v>
      </c>
      <c r="D59" s="243" t="s">
        <v>251</v>
      </c>
      <c r="E59" s="243" t="s">
        <v>251</v>
      </c>
      <c r="F59" s="267">
        <v>46022</v>
      </c>
      <c r="G59" s="243" t="s">
        <v>251</v>
      </c>
      <c r="H59" s="243"/>
      <c r="I59" s="243"/>
      <c r="J59" s="243" t="s">
        <v>265</v>
      </c>
      <c r="K59" s="243" t="s">
        <v>265</v>
      </c>
      <c r="L59" s="243" t="s">
        <v>251</v>
      </c>
      <c r="M59" s="243" t="s">
        <v>251</v>
      </c>
    </row>
    <row r="60" spans="1:13" ht="64.8" hidden="1" customHeight="1" x14ac:dyDescent="0.3">
      <c r="A60" s="243"/>
      <c r="B60" s="252" t="s">
        <v>457</v>
      </c>
      <c r="C60" s="243" t="s">
        <v>389</v>
      </c>
      <c r="D60" s="243" t="s">
        <v>251</v>
      </c>
      <c r="E60" s="243" t="s">
        <v>251</v>
      </c>
      <c r="F60" s="267">
        <v>46022</v>
      </c>
      <c r="G60" s="243" t="s">
        <v>251</v>
      </c>
      <c r="H60" s="243"/>
      <c r="I60" s="243" t="s">
        <v>265</v>
      </c>
      <c r="J60" s="243" t="s">
        <v>265</v>
      </c>
      <c r="K60" s="243"/>
      <c r="L60" s="243" t="s">
        <v>251</v>
      </c>
      <c r="M60" s="243" t="s">
        <v>251</v>
      </c>
    </row>
    <row r="61" spans="1:13" ht="63.6" hidden="1" customHeight="1" x14ac:dyDescent="0.3">
      <c r="A61" s="243"/>
      <c r="B61" s="252" t="s">
        <v>458</v>
      </c>
      <c r="C61" s="243" t="s">
        <v>389</v>
      </c>
      <c r="D61" s="243" t="s">
        <v>251</v>
      </c>
      <c r="E61" s="243" t="s">
        <v>251</v>
      </c>
      <c r="F61" s="267">
        <v>46022</v>
      </c>
      <c r="G61" s="243" t="s">
        <v>251</v>
      </c>
      <c r="H61" s="243" t="s">
        <v>265</v>
      </c>
      <c r="I61" s="243" t="s">
        <v>265</v>
      </c>
      <c r="J61" s="243"/>
      <c r="K61" s="243" t="s">
        <v>265</v>
      </c>
      <c r="L61" s="243" t="s">
        <v>251</v>
      </c>
      <c r="M61" s="243" t="s">
        <v>251</v>
      </c>
    </row>
    <row r="62" spans="1:13" ht="69.599999999999994" hidden="1" customHeight="1" x14ac:dyDescent="0.3">
      <c r="A62" s="243"/>
      <c r="B62" s="252" t="s">
        <v>459</v>
      </c>
      <c r="C62" s="243" t="s">
        <v>390</v>
      </c>
      <c r="D62" s="243" t="s">
        <v>251</v>
      </c>
      <c r="E62" s="243" t="s">
        <v>251</v>
      </c>
      <c r="F62" s="267">
        <v>46022</v>
      </c>
      <c r="G62" s="243" t="s">
        <v>251</v>
      </c>
      <c r="H62" s="243" t="s">
        <v>265</v>
      </c>
      <c r="I62" s="243" t="s">
        <v>265</v>
      </c>
      <c r="J62" s="243" t="s">
        <v>265</v>
      </c>
      <c r="K62" s="243" t="s">
        <v>265</v>
      </c>
      <c r="L62" s="243" t="s">
        <v>251</v>
      </c>
      <c r="M62" s="243" t="s">
        <v>251</v>
      </c>
    </row>
    <row r="63" spans="1:13" ht="22.2" hidden="1" customHeight="1" x14ac:dyDescent="0.3">
      <c r="A63" s="243"/>
      <c r="B63" s="252" t="s">
        <v>480</v>
      </c>
      <c r="C63" s="243" t="s">
        <v>390</v>
      </c>
      <c r="D63" s="243" t="s">
        <v>251</v>
      </c>
      <c r="E63" s="243" t="s">
        <v>251</v>
      </c>
      <c r="F63" s="267">
        <v>46022</v>
      </c>
      <c r="G63" s="243" t="s">
        <v>251</v>
      </c>
      <c r="H63" s="243" t="s">
        <v>265</v>
      </c>
      <c r="I63" s="243" t="s">
        <v>265</v>
      </c>
      <c r="J63" s="243"/>
      <c r="K63" s="243"/>
      <c r="L63" s="243" t="s">
        <v>251</v>
      </c>
      <c r="M63" s="243" t="s">
        <v>251</v>
      </c>
    </row>
    <row r="64" spans="1:13" ht="42" hidden="1" customHeight="1" x14ac:dyDescent="0.3">
      <c r="A64" s="243"/>
      <c r="B64" s="252" t="s">
        <v>481</v>
      </c>
      <c r="C64" s="243" t="s">
        <v>390</v>
      </c>
      <c r="D64" s="243" t="s">
        <v>251</v>
      </c>
      <c r="E64" s="243" t="s">
        <v>251</v>
      </c>
      <c r="F64" s="267">
        <v>46022</v>
      </c>
      <c r="G64" s="243" t="s">
        <v>251</v>
      </c>
      <c r="H64" s="243" t="s">
        <v>265</v>
      </c>
      <c r="I64" s="243" t="s">
        <v>265</v>
      </c>
      <c r="J64" s="243"/>
      <c r="K64" s="243"/>
      <c r="L64" s="243" t="s">
        <v>251</v>
      </c>
      <c r="M64" s="243" t="s">
        <v>251</v>
      </c>
    </row>
    <row r="65" spans="1:13" ht="81" hidden="1" customHeight="1" x14ac:dyDescent="0.3">
      <c r="A65" s="243"/>
      <c r="B65" s="252" t="s">
        <v>500</v>
      </c>
      <c r="C65" s="243" t="s">
        <v>390</v>
      </c>
      <c r="D65" s="243" t="s">
        <v>251</v>
      </c>
      <c r="E65" s="243" t="s">
        <v>251</v>
      </c>
      <c r="F65" s="267">
        <v>46022</v>
      </c>
      <c r="G65" s="243" t="s">
        <v>251</v>
      </c>
      <c r="H65" s="243" t="s">
        <v>265</v>
      </c>
      <c r="I65" s="243"/>
      <c r="J65" s="243"/>
      <c r="K65" s="243" t="s">
        <v>265</v>
      </c>
      <c r="L65" s="243" t="s">
        <v>251</v>
      </c>
      <c r="M65" s="243" t="s">
        <v>251</v>
      </c>
    </row>
    <row r="66" spans="1:13" ht="131.4" customHeight="1" x14ac:dyDescent="0.3">
      <c r="A66" s="243"/>
      <c r="B66" s="244" t="s">
        <v>541</v>
      </c>
      <c r="C66" s="243" t="s">
        <v>567</v>
      </c>
      <c r="D66" s="243" t="s">
        <v>251</v>
      </c>
      <c r="E66" s="243" t="s">
        <v>251</v>
      </c>
      <c r="F66" s="267">
        <v>46022</v>
      </c>
      <c r="G66" s="243" t="s">
        <v>251</v>
      </c>
      <c r="H66" s="243" t="s">
        <v>265</v>
      </c>
      <c r="I66" s="243" t="s">
        <v>265</v>
      </c>
      <c r="J66" s="243"/>
      <c r="K66" s="243"/>
      <c r="L66" s="243" t="s">
        <v>251</v>
      </c>
      <c r="M66" s="243" t="s">
        <v>251</v>
      </c>
    </row>
    <row r="67" spans="1:13" ht="69.599999999999994" hidden="1" customHeight="1" x14ac:dyDescent="0.3">
      <c r="A67" s="243"/>
      <c r="B67" s="252" t="s">
        <v>490</v>
      </c>
      <c r="C67" s="243" t="s">
        <v>391</v>
      </c>
      <c r="D67" s="243" t="s">
        <v>251</v>
      </c>
      <c r="E67" s="243" t="s">
        <v>251</v>
      </c>
      <c r="F67" s="267">
        <v>46022</v>
      </c>
      <c r="G67" s="243" t="s">
        <v>251</v>
      </c>
      <c r="H67" s="243" t="s">
        <v>265</v>
      </c>
      <c r="I67" s="243" t="s">
        <v>265</v>
      </c>
      <c r="J67" s="243" t="s">
        <v>265</v>
      </c>
      <c r="K67" s="243" t="s">
        <v>265</v>
      </c>
      <c r="L67" s="243" t="s">
        <v>251</v>
      </c>
      <c r="M67" s="243" t="s">
        <v>251</v>
      </c>
    </row>
    <row r="68" spans="1:13" ht="1.2" hidden="1" customHeight="1" x14ac:dyDescent="0.3">
      <c r="A68" s="243"/>
      <c r="B68" s="252" t="s">
        <v>501</v>
      </c>
      <c r="C68" s="243" t="s">
        <v>391</v>
      </c>
      <c r="D68" s="243" t="s">
        <v>251</v>
      </c>
      <c r="E68" s="243" t="s">
        <v>251</v>
      </c>
      <c r="F68" s="267">
        <v>46022</v>
      </c>
      <c r="G68" s="243" t="s">
        <v>251</v>
      </c>
      <c r="H68" s="243" t="s">
        <v>265</v>
      </c>
      <c r="I68" s="243"/>
      <c r="J68" s="243" t="s">
        <v>265</v>
      </c>
      <c r="K68" s="243" t="s">
        <v>265</v>
      </c>
      <c r="L68" s="243" t="s">
        <v>251</v>
      </c>
      <c r="M68" s="243" t="s">
        <v>251</v>
      </c>
    </row>
    <row r="69" spans="1:13" ht="69.599999999999994" hidden="1" customHeight="1" x14ac:dyDescent="0.3">
      <c r="A69" s="243"/>
      <c r="B69" s="252" t="s">
        <v>462</v>
      </c>
      <c r="C69" s="243" t="s">
        <v>391</v>
      </c>
      <c r="D69" s="243" t="s">
        <v>251</v>
      </c>
      <c r="E69" s="243" t="s">
        <v>251</v>
      </c>
      <c r="F69" s="267">
        <v>46022</v>
      </c>
      <c r="G69" s="243" t="s">
        <v>251</v>
      </c>
      <c r="H69" s="243"/>
      <c r="I69" s="243"/>
      <c r="J69" s="243" t="s">
        <v>265</v>
      </c>
      <c r="K69" s="243"/>
      <c r="L69" s="243" t="s">
        <v>251</v>
      </c>
      <c r="M69" s="243" t="s">
        <v>251</v>
      </c>
    </row>
    <row r="70" spans="1:13" ht="69.599999999999994" hidden="1" customHeight="1" x14ac:dyDescent="0.3">
      <c r="A70" s="243"/>
      <c r="B70" s="252" t="s">
        <v>460</v>
      </c>
      <c r="C70" s="243" t="s">
        <v>391</v>
      </c>
      <c r="D70" s="243" t="s">
        <v>251</v>
      </c>
      <c r="E70" s="243" t="s">
        <v>251</v>
      </c>
      <c r="F70" s="267">
        <v>46022</v>
      </c>
      <c r="G70" s="243" t="s">
        <v>251</v>
      </c>
      <c r="H70" s="243"/>
      <c r="I70" s="243"/>
      <c r="J70" s="243" t="s">
        <v>265</v>
      </c>
      <c r="K70" s="243"/>
      <c r="L70" s="243" t="s">
        <v>251</v>
      </c>
      <c r="M70" s="243" t="s">
        <v>251</v>
      </c>
    </row>
    <row r="71" spans="1:13" ht="70.2" hidden="1" customHeight="1" x14ac:dyDescent="0.3">
      <c r="A71" s="243"/>
      <c r="B71" s="252" t="s">
        <v>461</v>
      </c>
      <c r="C71" s="243" t="s">
        <v>482</v>
      </c>
      <c r="D71" s="243" t="s">
        <v>251</v>
      </c>
      <c r="E71" s="243" t="s">
        <v>251</v>
      </c>
      <c r="F71" s="267">
        <v>46022</v>
      </c>
      <c r="G71" s="243" t="s">
        <v>251</v>
      </c>
      <c r="H71" s="243" t="s">
        <v>265</v>
      </c>
      <c r="I71" s="243" t="s">
        <v>265</v>
      </c>
      <c r="J71" s="243" t="s">
        <v>265</v>
      </c>
      <c r="K71" s="243" t="s">
        <v>265</v>
      </c>
      <c r="L71" s="243" t="s">
        <v>251</v>
      </c>
      <c r="M71" s="243" t="s">
        <v>251</v>
      </c>
    </row>
    <row r="72" spans="1:13" s="260" customFormat="1" ht="71.400000000000006" hidden="1" customHeight="1" x14ac:dyDescent="0.3">
      <c r="A72" s="257"/>
      <c r="B72" s="261" t="s">
        <v>464</v>
      </c>
      <c r="C72" s="257" t="s">
        <v>482</v>
      </c>
      <c r="D72" s="257" t="s">
        <v>251</v>
      </c>
      <c r="E72" s="257" t="s">
        <v>251</v>
      </c>
      <c r="F72" s="259">
        <v>46022</v>
      </c>
      <c r="G72" s="257" t="s">
        <v>251</v>
      </c>
      <c r="H72" s="257"/>
      <c r="I72" s="257"/>
      <c r="J72" s="243" t="s">
        <v>265</v>
      </c>
      <c r="K72" s="257" t="s">
        <v>265</v>
      </c>
      <c r="L72" s="257" t="s">
        <v>251</v>
      </c>
      <c r="M72" s="257" t="s">
        <v>251</v>
      </c>
    </row>
    <row r="73" spans="1:13" s="260" customFormat="1" ht="67.8" hidden="1" customHeight="1" x14ac:dyDescent="0.3">
      <c r="A73" s="257"/>
      <c r="B73" s="261" t="s">
        <v>463</v>
      </c>
      <c r="C73" s="257" t="s">
        <v>482</v>
      </c>
      <c r="D73" s="257" t="s">
        <v>251</v>
      </c>
      <c r="E73" s="257" t="s">
        <v>251</v>
      </c>
      <c r="F73" s="259">
        <v>46022</v>
      </c>
      <c r="G73" s="257" t="s">
        <v>251</v>
      </c>
      <c r="H73" s="257"/>
      <c r="I73" s="257" t="s">
        <v>265</v>
      </c>
      <c r="J73" s="257" t="s">
        <v>265</v>
      </c>
      <c r="K73" s="257" t="s">
        <v>265</v>
      </c>
      <c r="L73" s="257" t="s">
        <v>251</v>
      </c>
      <c r="M73" s="257" t="s">
        <v>251</v>
      </c>
    </row>
    <row r="74" spans="1:13" s="260" customFormat="1" ht="67.2" hidden="1" customHeight="1" x14ac:dyDescent="0.3">
      <c r="A74" s="257"/>
      <c r="B74" s="261" t="s">
        <v>502</v>
      </c>
      <c r="C74" s="257" t="s">
        <v>482</v>
      </c>
      <c r="D74" s="257" t="s">
        <v>251</v>
      </c>
      <c r="E74" s="257" t="s">
        <v>251</v>
      </c>
      <c r="F74" s="259">
        <v>46022</v>
      </c>
      <c r="G74" s="257" t="s">
        <v>251</v>
      </c>
      <c r="H74" s="257"/>
      <c r="I74" s="257"/>
      <c r="J74" s="243" t="s">
        <v>265</v>
      </c>
      <c r="K74" s="257"/>
      <c r="L74" s="257" t="s">
        <v>251</v>
      </c>
      <c r="M74" s="257" t="s">
        <v>251</v>
      </c>
    </row>
    <row r="75" spans="1:13" s="260" customFormat="1" ht="67.8" hidden="1" customHeight="1" x14ac:dyDescent="0.3">
      <c r="A75" s="257"/>
      <c r="B75" s="252" t="s">
        <v>465</v>
      </c>
      <c r="C75" s="257" t="s">
        <v>482</v>
      </c>
      <c r="D75" s="257" t="s">
        <v>251</v>
      </c>
      <c r="E75" s="257" t="s">
        <v>251</v>
      </c>
      <c r="F75" s="259">
        <v>46022</v>
      </c>
      <c r="G75" s="257" t="s">
        <v>251</v>
      </c>
      <c r="H75" s="257"/>
      <c r="I75" s="257"/>
      <c r="J75" s="257" t="s">
        <v>265</v>
      </c>
      <c r="K75" s="257" t="s">
        <v>265</v>
      </c>
      <c r="L75" s="257" t="s">
        <v>251</v>
      </c>
      <c r="M75" s="257" t="s">
        <v>251</v>
      </c>
    </row>
    <row r="76" spans="1:13" s="260" customFormat="1" ht="61.8" hidden="1" customHeight="1" x14ac:dyDescent="0.3">
      <c r="A76" s="257"/>
      <c r="B76" s="261" t="s">
        <v>503</v>
      </c>
      <c r="C76" s="257" t="s">
        <v>393</v>
      </c>
      <c r="D76" s="257" t="s">
        <v>251</v>
      </c>
      <c r="E76" s="257" t="s">
        <v>251</v>
      </c>
      <c r="F76" s="259">
        <v>46022</v>
      </c>
      <c r="G76" s="257" t="s">
        <v>251</v>
      </c>
      <c r="H76" s="243" t="s">
        <v>265</v>
      </c>
      <c r="I76" s="243" t="s">
        <v>265</v>
      </c>
      <c r="J76" s="257"/>
      <c r="K76" s="243" t="s">
        <v>265</v>
      </c>
      <c r="L76" s="257" t="s">
        <v>251</v>
      </c>
      <c r="M76" s="257" t="s">
        <v>251</v>
      </c>
    </row>
    <row r="77" spans="1:13" ht="67.2" hidden="1" customHeight="1" x14ac:dyDescent="0.3">
      <c r="A77" s="248"/>
      <c r="B77" s="252" t="s">
        <v>504</v>
      </c>
      <c r="C77" s="243" t="s">
        <v>393</v>
      </c>
      <c r="D77" s="243" t="s">
        <v>251</v>
      </c>
      <c r="E77" s="243" t="s">
        <v>251</v>
      </c>
      <c r="F77" s="267">
        <v>46022</v>
      </c>
      <c r="G77" s="243" t="s">
        <v>251</v>
      </c>
      <c r="H77" s="243" t="s">
        <v>265</v>
      </c>
      <c r="I77" s="243" t="s">
        <v>265</v>
      </c>
      <c r="J77" s="243" t="s">
        <v>265</v>
      </c>
      <c r="K77" s="243" t="s">
        <v>265</v>
      </c>
      <c r="L77" s="243" t="s">
        <v>251</v>
      </c>
      <c r="M77" s="243" t="s">
        <v>251</v>
      </c>
    </row>
    <row r="78" spans="1:13" ht="70.8" hidden="1" customHeight="1" x14ac:dyDescent="0.3">
      <c r="A78" s="248"/>
      <c r="B78" s="252" t="s">
        <v>505</v>
      </c>
      <c r="C78" s="243" t="s">
        <v>393</v>
      </c>
      <c r="D78" s="243" t="s">
        <v>251</v>
      </c>
      <c r="E78" s="243" t="s">
        <v>251</v>
      </c>
      <c r="F78" s="267">
        <v>46022</v>
      </c>
      <c r="G78" s="243" t="s">
        <v>251</v>
      </c>
      <c r="H78" s="243" t="s">
        <v>265</v>
      </c>
      <c r="I78" s="243" t="s">
        <v>265</v>
      </c>
      <c r="J78" s="243" t="s">
        <v>265</v>
      </c>
      <c r="K78" s="243" t="s">
        <v>265</v>
      </c>
      <c r="L78" s="243" t="s">
        <v>251</v>
      </c>
      <c r="M78" s="243" t="s">
        <v>251</v>
      </c>
    </row>
    <row r="79" spans="1:13" ht="70.2" hidden="1" customHeight="1" x14ac:dyDescent="0.3">
      <c r="A79" s="248"/>
      <c r="B79" s="252" t="s">
        <v>506</v>
      </c>
      <c r="C79" s="243" t="s">
        <v>393</v>
      </c>
      <c r="D79" s="243" t="s">
        <v>251</v>
      </c>
      <c r="E79" s="243" t="s">
        <v>251</v>
      </c>
      <c r="F79" s="267">
        <v>46022</v>
      </c>
      <c r="G79" s="243" t="s">
        <v>251</v>
      </c>
      <c r="H79" s="248"/>
      <c r="I79" s="243" t="s">
        <v>265</v>
      </c>
      <c r="J79" s="243"/>
      <c r="K79" s="248"/>
      <c r="L79" s="243" t="s">
        <v>251</v>
      </c>
      <c r="M79" s="243" t="s">
        <v>251</v>
      </c>
    </row>
    <row r="80" spans="1:13" s="260" customFormat="1" ht="93.6" customHeight="1" x14ac:dyDescent="0.3">
      <c r="A80" s="460" t="s">
        <v>256</v>
      </c>
      <c r="B80" s="462" t="s">
        <v>325</v>
      </c>
      <c r="C80" s="460" t="s">
        <v>521</v>
      </c>
      <c r="D80" s="460" t="s">
        <v>395</v>
      </c>
      <c r="E80" s="464">
        <v>45658</v>
      </c>
      <c r="F80" s="464">
        <v>46022</v>
      </c>
      <c r="G80" s="482">
        <v>134.5</v>
      </c>
      <c r="H80" s="460"/>
      <c r="I80" s="460"/>
      <c r="J80" s="460"/>
      <c r="K80" s="460" t="s">
        <v>265</v>
      </c>
      <c r="L80" s="262" t="s">
        <v>512</v>
      </c>
      <c r="M80" s="263">
        <v>100</v>
      </c>
    </row>
    <row r="81" spans="1:13" s="260" customFormat="1" ht="38.4" customHeight="1" x14ac:dyDescent="0.3">
      <c r="A81" s="488"/>
      <c r="B81" s="491"/>
      <c r="C81" s="488"/>
      <c r="D81" s="488"/>
      <c r="E81" s="489"/>
      <c r="F81" s="489"/>
      <c r="G81" s="490"/>
      <c r="H81" s="488"/>
      <c r="I81" s="488"/>
      <c r="J81" s="488"/>
      <c r="K81" s="488"/>
      <c r="L81" s="466" t="s">
        <v>514</v>
      </c>
      <c r="M81" s="468">
        <v>100</v>
      </c>
    </row>
    <row r="82" spans="1:13" ht="43.8" customHeight="1" x14ac:dyDescent="0.3">
      <c r="A82" s="461"/>
      <c r="B82" s="463"/>
      <c r="C82" s="461"/>
      <c r="D82" s="461"/>
      <c r="E82" s="465"/>
      <c r="F82" s="465"/>
      <c r="G82" s="483"/>
      <c r="H82" s="461"/>
      <c r="I82" s="461"/>
      <c r="J82" s="461"/>
      <c r="K82" s="461"/>
      <c r="L82" s="467"/>
      <c r="M82" s="469"/>
    </row>
    <row r="83" spans="1:13" ht="120.6" hidden="1" customHeight="1" x14ac:dyDescent="0.3">
      <c r="A83" s="251"/>
      <c r="B83" s="252" t="s">
        <v>466</v>
      </c>
      <c r="C83" s="251" t="s">
        <v>470</v>
      </c>
      <c r="D83" s="243" t="s">
        <v>251</v>
      </c>
      <c r="E83" s="243" t="s">
        <v>251</v>
      </c>
      <c r="F83" s="267">
        <v>46022</v>
      </c>
      <c r="G83" s="243" t="s">
        <v>251</v>
      </c>
      <c r="H83" s="243" t="s">
        <v>265</v>
      </c>
      <c r="I83" s="251"/>
      <c r="J83" s="251"/>
      <c r="K83" s="243" t="s">
        <v>265</v>
      </c>
      <c r="L83" s="243" t="s">
        <v>251</v>
      </c>
      <c r="M83" s="243" t="s">
        <v>251</v>
      </c>
    </row>
    <row r="84" spans="1:13" ht="126.6" customHeight="1" x14ac:dyDescent="0.3">
      <c r="A84" s="251"/>
      <c r="B84" s="252" t="s">
        <v>542</v>
      </c>
      <c r="C84" s="243" t="s">
        <v>484</v>
      </c>
      <c r="D84" s="243" t="s">
        <v>251</v>
      </c>
      <c r="E84" s="243" t="s">
        <v>251</v>
      </c>
      <c r="F84" s="267">
        <v>46022</v>
      </c>
      <c r="G84" s="243" t="s">
        <v>251</v>
      </c>
      <c r="H84" s="243"/>
      <c r="I84" s="251"/>
      <c r="J84" s="251"/>
      <c r="K84" s="243" t="s">
        <v>265</v>
      </c>
      <c r="L84" s="243" t="s">
        <v>251</v>
      </c>
      <c r="M84" s="243" t="s">
        <v>251</v>
      </c>
    </row>
    <row r="85" spans="1:13" ht="46.8" customHeight="1" x14ac:dyDescent="0.3">
      <c r="A85" s="243"/>
      <c r="B85" s="252" t="s">
        <v>543</v>
      </c>
      <c r="C85" s="232" t="s">
        <v>518</v>
      </c>
      <c r="D85" s="243" t="s">
        <v>251</v>
      </c>
      <c r="E85" s="243" t="s">
        <v>251</v>
      </c>
      <c r="F85" s="267">
        <v>46022</v>
      </c>
      <c r="G85" s="243" t="s">
        <v>251</v>
      </c>
      <c r="H85" s="243"/>
      <c r="I85" s="243"/>
      <c r="J85" s="243"/>
      <c r="K85" s="243" t="s">
        <v>265</v>
      </c>
      <c r="L85" s="243" t="s">
        <v>251</v>
      </c>
      <c r="M85" s="243" t="s">
        <v>251</v>
      </c>
    </row>
    <row r="86" spans="1:13" ht="61.2" customHeight="1" x14ac:dyDescent="0.3">
      <c r="A86" s="243"/>
      <c r="B86" s="252" t="s">
        <v>544</v>
      </c>
      <c r="C86" s="243" t="s">
        <v>568</v>
      </c>
      <c r="D86" s="243" t="s">
        <v>251</v>
      </c>
      <c r="E86" s="243" t="s">
        <v>251</v>
      </c>
      <c r="F86" s="267">
        <v>46022</v>
      </c>
      <c r="G86" s="243" t="s">
        <v>251</v>
      </c>
      <c r="H86" s="243"/>
      <c r="I86" s="243"/>
      <c r="J86" s="243"/>
      <c r="K86" s="243" t="s">
        <v>265</v>
      </c>
      <c r="L86" s="243" t="s">
        <v>251</v>
      </c>
      <c r="M86" s="243" t="s">
        <v>251</v>
      </c>
    </row>
    <row r="87" spans="1:13" ht="12.6" customHeight="1" x14ac:dyDescent="0.3">
      <c r="A87" s="476" t="s">
        <v>202</v>
      </c>
      <c r="B87" s="477"/>
      <c r="C87" s="477"/>
      <c r="D87" s="477"/>
      <c r="E87" s="477"/>
      <c r="F87" s="477"/>
      <c r="G87" s="477"/>
      <c r="H87" s="477"/>
      <c r="I87" s="477"/>
      <c r="J87" s="477"/>
      <c r="K87" s="477"/>
      <c r="L87" s="477"/>
      <c r="M87" s="478"/>
    </row>
    <row r="88" spans="1:13" ht="15.6" customHeight="1" x14ac:dyDescent="0.3">
      <c r="A88" s="243"/>
      <c r="B88" s="264" t="s">
        <v>388</v>
      </c>
      <c r="C88" s="265"/>
      <c r="D88" s="265"/>
      <c r="E88" s="265"/>
      <c r="F88" s="265"/>
      <c r="G88" s="265"/>
      <c r="H88" s="265"/>
      <c r="I88" s="265"/>
      <c r="J88" s="265"/>
      <c r="K88" s="265"/>
      <c r="L88" s="265"/>
      <c r="M88" s="266"/>
    </row>
    <row r="89" spans="1:13" ht="13.8" customHeight="1" x14ac:dyDescent="0.3">
      <c r="A89" s="243"/>
      <c r="B89" s="264" t="s">
        <v>408</v>
      </c>
      <c r="C89" s="265"/>
      <c r="D89" s="265"/>
      <c r="E89" s="265"/>
      <c r="F89" s="265"/>
      <c r="G89" s="265"/>
      <c r="H89" s="265"/>
      <c r="I89" s="265"/>
      <c r="J89" s="265"/>
      <c r="K89" s="265"/>
      <c r="L89" s="265"/>
      <c r="M89" s="266"/>
    </row>
    <row r="90" spans="1:13" ht="93" customHeight="1" x14ac:dyDescent="0.3">
      <c r="A90" s="493" t="s">
        <v>425</v>
      </c>
      <c r="B90" s="462" t="s">
        <v>321</v>
      </c>
      <c r="C90" s="493" t="s">
        <v>432</v>
      </c>
      <c r="D90" s="493" t="s">
        <v>414</v>
      </c>
      <c r="E90" s="492">
        <v>45658</v>
      </c>
      <c r="F90" s="492">
        <v>46022</v>
      </c>
      <c r="G90" s="494">
        <v>0</v>
      </c>
      <c r="H90" s="493"/>
      <c r="I90" s="493" t="s">
        <v>265</v>
      </c>
      <c r="J90" s="493" t="s">
        <v>265</v>
      </c>
      <c r="K90" s="493"/>
      <c r="L90" s="243" t="s">
        <v>512</v>
      </c>
      <c r="M90" s="266">
        <v>100</v>
      </c>
    </row>
    <row r="91" spans="1:13" ht="46.2" customHeight="1" x14ac:dyDescent="0.3">
      <c r="A91" s="493"/>
      <c r="B91" s="463"/>
      <c r="C91" s="493"/>
      <c r="D91" s="493"/>
      <c r="E91" s="492"/>
      <c r="F91" s="492"/>
      <c r="G91" s="494"/>
      <c r="H91" s="493"/>
      <c r="I91" s="493"/>
      <c r="J91" s="493"/>
      <c r="K91" s="493"/>
      <c r="L91" s="250" t="s">
        <v>515</v>
      </c>
      <c r="M91" s="243">
        <v>1</v>
      </c>
    </row>
    <row r="92" spans="1:13" ht="51" customHeight="1" x14ac:dyDescent="0.3">
      <c r="A92" s="244"/>
      <c r="B92" s="244" t="s">
        <v>545</v>
      </c>
      <c r="C92" s="243" t="s">
        <v>432</v>
      </c>
      <c r="D92" s="243" t="s">
        <v>251</v>
      </c>
      <c r="E92" s="243" t="s">
        <v>251</v>
      </c>
      <c r="F92" s="267">
        <v>46022</v>
      </c>
      <c r="G92" s="243" t="s">
        <v>251</v>
      </c>
      <c r="H92" s="244"/>
      <c r="I92" s="243" t="s">
        <v>265</v>
      </c>
      <c r="J92" s="243" t="s">
        <v>265</v>
      </c>
      <c r="K92" s="244"/>
      <c r="L92" s="243" t="s">
        <v>251</v>
      </c>
      <c r="M92" s="243" t="s">
        <v>251</v>
      </c>
    </row>
    <row r="93" spans="1:13" ht="93.6" customHeight="1" x14ac:dyDescent="0.3">
      <c r="A93" s="460" t="s">
        <v>257</v>
      </c>
      <c r="B93" s="484" t="s">
        <v>320</v>
      </c>
      <c r="C93" s="460" t="s">
        <v>432</v>
      </c>
      <c r="D93" s="460" t="s">
        <v>413</v>
      </c>
      <c r="E93" s="464">
        <v>45658</v>
      </c>
      <c r="F93" s="464">
        <v>46022</v>
      </c>
      <c r="G93" s="482">
        <v>0</v>
      </c>
      <c r="H93" s="460"/>
      <c r="I93" s="460" t="s">
        <v>265</v>
      </c>
      <c r="J93" s="460" t="s">
        <v>265</v>
      </c>
      <c r="K93" s="460"/>
      <c r="L93" s="250" t="s">
        <v>516</v>
      </c>
      <c r="M93" s="243">
        <v>100</v>
      </c>
    </row>
    <row r="94" spans="1:13" ht="47.25" customHeight="1" x14ac:dyDescent="0.3">
      <c r="A94" s="461"/>
      <c r="B94" s="485"/>
      <c r="C94" s="461"/>
      <c r="D94" s="461"/>
      <c r="E94" s="465"/>
      <c r="F94" s="465"/>
      <c r="G94" s="483"/>
      <c r="H94" s="461"/>
      <c r="I94" s="461"/>
      <c r="J94" s="461"/>
      <c r="K94" s="461"/>
      <c r="L94" s="250" t="s">
        <v>515</v>
      </c>
      <c r="M94" s="243">
        <v>1</v>
      </c>
    </row>
    <row r="95" spans="1:13" ht="46.2" customHeight="1" x14ac:dyDescent="0.3">
      <c r="A95" s="269"/>
      <c r="B95" s="270" t="s">
        <v>546</v>
      </c>
      <c r="C95" s="243" t="s">
        <v>432</v>
      </c>
      <c r="D95" s="243" t="s">
        <v>251</v>
      </c>
      <c r="E95" s="243" t="s">
        <v>251</v>
      </c>
      <c r="F95" s="267">
        <v>46022</v>
      </c>
      <c r="G95" s="243" t="s">
        <v>251</v>
      </c>
      <c r="H95" s="269"/>
      <c r="I95" s="269" t="s">
        <v>265</v>
      </c>
      <c r="J95" s="269" t="s">
        <v>265</v>
      </c>
      <c r="K95" s="269"/>
      <c r="L95" s="243" t="s">
        <v>251</v>
      </c>
      <c r="M95" s="243" t="s">
        <v>251</v>
      </c>
    </row>
    <row r="96" spans="1:13" ht="96.6" customHeight="1" x14ac:dyDescent="0.3">
      <c r="A96" s="460" t="s">
        <v>258</v>
      </c>
      <c r="B96" s="484" t="s">
        <v>319</v>
      </c>
      <c r="C96" s="468" t="s">
        <v>520</v>
      </c>
      <c r="D96" s="460" t="s">
        <v>563</v>
      </c>
      <c r="E96" s="464">
        <v>45658</v>
      </c>
      <c r="F96" s="464">
        <v>46022</v>
      </c>
      <c r="G96" s="482">
        <v>6.7</v>
      </c>
      <c r="H96" s="460"/>
      <c r="I96" s="460" t="s">
        <v>265</v>
      </c>
      <c r="J96" s="460" t="s">
        <v>265</v>
      </c>
      <c r="K96" s="460"/>
      <c r="L96" s="250" t="s">
        <v>512</v>
      </c>
      <c r="M96" s="243">
        <v>100</v>
      </c>
    </row>
    <row r="97" spans="1:13" ht="48.6" customHeight="1" x14ac:dyDescent="0.3">
      <c r="A97" s="461"/>
      <c r="B97" s="485"/>
      <c r="C97" s="469"/>
      <c r="D97" s="461"/>
      <c r="E97" s="465"/>
      <c r="F97" s="465"/>
      <c r="G97" s="483"/>
      <c r="H97" s="461"/>
      <c r="I97" s="461"/>
      <c r="J97" s="461"/>
      <c r="K97" s="461"/>
      <c r="L97" s="250" t="s">
        <v>515</v>
      </c>
      <c r="M97" s="243">
        <v>1</v>
      </c>
    </row>
    <row r="98" spans="1:13" ht="62.4" customHeight="1" x14ac:dyDescent="0.3">
      <c r="A98" s="243"/>
      <c r="B98" s="252" t="s">
        <v>547</v>
      </c>
      <c r="C98" s="243" t="s">
        <v>569</v>
      </c>
      <c r="D98" s="243" t="s">
        <v>251</v>
      </c>
      <c r="E98" s="243" t="s">
        <v>251</v>
      </c>
      <c r="F98" s="267">
        <v>46022</v>
      </c>
      <c r="G98" s="243" t="s">
        <v>251</v>
      </c>
      <c r="H98" s="243"/>
      <c r="I98" s="243" t="s">
        <v>265</v>
      </c>
      <c r="J98" s="243" t="s">
        <v>265</v>
      </c>
      <c r="K98" s="243"/>
      <c r="L98" s="243" t="s">
        <v>251</v>
      </c>
      <c r="M98" s="243" t="s">
        <v>251</v>
      </c>
    </row>
    <row r="99" spans="1:13" ht="87" hidden="1" customHeight="1" x14ac:dyDescent="0.3">
      <c r="A99" s="460" t="s">
        <v>259</v>
      </c>
      <c r="B99" s="484" t="s">
        <v>318</v>
      </c>
      <c r="C99" s="460" t="s">
        <v>433</v>
      </c>
      <c r="D99" s="460" t="s">
        <v>394</v>
      </c>
      <c r="E99" s="464">
        <v>45658</v>
      </c>
      <c r="F99" s="464">
        <v>46022</v>
      </c>
      <c r="G99" s="482"/>
      <c r="H99" s="460"/>
      <c r="I99" s="460" t="s">
        <v>265</v>
      </c>
      <c r="J99" s="460"/>
      <c r="K99" s="460"/>
      <c r="L99" s="250" t="s">
        <v>510</v>
      </c>
      <c r="M99" s="243">
        <v>100</v>
      </c>
    </row>
    <row r="100" spans="1:13" ht="48.6" hidden="1" customHeight="1" x14ac:dyDescent="0.3">
      <c r="A100" s="461"/>
      <c r="B100" s="485"/>
      <c r="C100" s="461"/>
      <c r="D100" s="461"/>
      <c r="E100" s="465"/>
      <c r="F100" s="465"/>
      <c r="G100" s="483"/>
      <c r="H100" s="461"/>
      <c r="I100" s="461"/>
      <c r="J100" s="461"/>
      <c r="K100" s="461"/>
      <c r="L100" s="250" t="s">
        <v>416</v>
      </c>
      <c r="M100" s="243">
        <v>1</v>
      </c>
    </row>
    <row r="101" spans="1:13" ht="70.2" hidden="1" customHeight="1" x14ac:dyDescent="0.3">
      <c r="A101" s="243"/>
      <c r="B101" s="252" t="s">
        <v>467</v>
      </c>
      <c r="C101" s="243" t="s">
        <v>483</v>
      </c>
      <c r="D101" s="243" t="s">
        <v>251</v>
      </c>
      <c r="E101" s="243" t="s">
        <v>251</v>
      </c>
      <c r="F101" s="267">
        <v>46022</v>
      </c>
      <c r="G101" s="243" t="s">
        <v>251</v>
      </c>
      <c r="H101" s="243"/>
      <c r="I101" s="243" t="s">
        <v>265</v>
      </c>
      <c r="J101" s="243"/>
      <c r="K101" s="243"/>
      <c r="L101" s="243" t="s">
        <v>251</v>
      </c>
      <c r="M101" s="243" t="s">
        <v>251</v>
      </c>
    </row>
    <row r="102" spans="1:13" ht="97.2" customHeight="1" x14ac:dyDescent="0.3">
      <c r="A102" s="460" t="s">
        <v>260</v>
      </c>
      <c r="B102" s="484" t="s">
        <v>262</v>
      </c>
      <c r="C102" s="460" t="s">
        <v>432</v>
      </c>
      <c r="D102" s="460" t="s">
        <v>411</v>
      </c>
      <c r="E102" s="464">
        <v>45658</v>
      </c>
      <c r="F102" s="464">
        <v>46022</v>
      </c>
      <c r="G102" s="482">
        <v>0</v>
      </c>
      <c r="H102" s="460"/>
      <c r="I102" s="460" t="s">
        <v>265</v>
      </c>
      <c r="J102" s="460"/>
      <c r="K102" s="460"/>
      <c r="L102" s="250" t="s">
        <v>516</v>
      </c>
      <c r="M102" s="243">
        <v>100</v>
      </c>
    </row>
    <row r="103" spans="1:13" ht="48" customHeight="1" x14ac:dyDescent="0.3">
      <c r="A103" s="461"/>
      <c r="B103" s="485"/>
      <c r="C103" s="461"/>
      <c r="D103" s="461"/>
      <c r="E103" s="465"/>
      <c r="F103" s="465"/>
      <c r="G103" s="483"/>
      <c r="H103" s="461"/>
      <c r="I103" s="461"/>
      <c r="J103" s="461"/>
      <c r="K103" s="461"/>
      <c r="L103" s="250" t="s">
        <v>515</v>
      </c>
      <c r="M103" s="243">
        <v>1</v>
      </c>
    </row>
    <row r="104" spans="1:13" ht="49.8" customHeight="1" x14ac:dyDescent="0.3">
      <c r="A104" s="251"/>
      <c r="B104" s="271" t="s">
        <v>548</v>
      </c>
      <c r="C104" s="251" t="s">
        <v>432</v>
      </c>
      <c r="D104" s="243" t="s">
        <v>251</v>
      </c>
      <c r="E104" s="243" t="s">
        <v>251</v>
      </c>
      <c r="F104" s="272">
        <v>46022</v>
      </c>
      <c r="G104" s="243" t="s">
        <v>251</v>
      </c>
      <c r="H104" s="251"/>
      <c r="I104" s="251" t="s">
        <v>265</v>
      </c>
      <c r="J104" s="251"/>
      <c r="K104" s="251"/>
      <c r="L104" s="243" t="s">
        <v>251</v>
      </c>
      <c r="M104" s="243" t="s">
        <v>251</v>
      </c>
    </row>
    <row r="105" spans="1:13" ht="22.8" customHeight="1" x14ac:dyDescent="0.3">
      <c r="A105" s="243"/>
      <c r="B105" s="244" t="s">
        <v>253</v>
      </c>
      <c r="C105" s="243" t="s">
        <v>251</v>
      </c>
      <c r="D105" s="243" t="s">
        <v>251</v>
      </c>
      <c r="E105" s="243" t="s">
        <v>251</v>
      </c>
      <c r="F105" s="243" t="s">
        <v>251</v>
      </c>
      <c r="G105" s="273">
        <f>G96+G80+G19</f>
        <v>16229.400000000001</v>
      </c>
      <c r="H105" s="243" t="s">
        <v>251</v>
      </c>
      <c r="I105" s="243" t="s">
        <v>251</v>
      </c>
      <c r="J105" s="243" t="s">
        <v>251</v>
      </c>
      <c r="K105" s="243" t="s">
        <v>251</v>
      </c>
      <c r="L105" s="243" t="s">
        <v>251</v>
      </c>
      <c r="M105" s="243" t="s">
        <v>251</v>
      </c>
    </row>
    <row r="106" spans="1:13" ht="16.8" customHeight="1" x14ac:dyDescent="0.3">
      <c r="A106" s="476" t="s">
        <v>263</v>
      </c>
      <c r="B106" s="477"/>
      <c r="C106" s="477"/>
      <c r="D106" s="477"/>
      <c r="E106" s="477"/>
      <c r="F106" s="477"/>
      <c r="G106" s="477"/>
      <c r="H106" s="477"/>
      <c r="I106" s="477"/>
      <c r="J106" s="477"/>
      <c r="K106" s="477"/>
      <c r="L106" s="477"/>
      <c r="M106" s="478"/>
    </row>
    <row r="107" spans="1:13" ht="15" customHeight="1" x14ac:dyDescent="0.3">
      <c r="A107" s="476" t="s">
        <v>234</v>
      </c>
      <c r="B107" s="477"/>
      <c r="C107" s="477"/>
      <c r="D107" s="477"/>
      <c r="E107" s="477"/>
      <c r="F107" s="477"/>
      <c r="G107" s="477"/>
      <c r="H107" s="477"/>
      <c r="I107" s="477"/>
      <c r="J107" s="477"/>
      <c r="K107" s="477"/>
      <c r="L107" s="477"/>
      <c r="M107" s="478"/>
    </row>
    <row r="108" spans="1:13" ht="15" customHeight="1" x14ac:dyDescent="0.3">
      <c r="A108" s="246"/>
      <c r="B108" s="479" t="s">
        <v>412</v>
      </c>
      <c r="C108" s="480"/>
      <c r="D108" s="480"/>
      <c r="E108" s="480"/>
      <c r="F108" s="480"/>
      <c r="G108" s="480"/>
      <c r="H108" s="480"/>
      <c r="I108" s="480"/>
      <c r="J108" s="480"/>
      <c r="K108" s="480"/>
      <c r="L108" s="480"/>
      <c r="M108" s="481"/>
    </row>
    <row r="109" spans="1:13" ht="12.6" customHeight="1" x14ac:dyDescent="0.3">
      <c r="A109" s="274"/>
      <c r="B109" s="479" t="s">
        <v>408</v>
      </c>
      <c r="C109" s="480"/>
      <c r="D109" s="480"/>
      <c r="E109" s="480"/>
      <c r="F109" s="480"/>
      <c r="G109" s="480"/>
      <c r="H109" s="480"/>
      <c r="I109" s="480"/>
      <c r="J109" s="480"/>
      <c r="K109" s="480"/>
      <c r="L109" s="480"/>
      <c r="M109" s="481"/>
    </row>
    <row r="110" spans="1:13" ht="96.6" customHeight="1" x14ac:dyDescent="0.3">
      <c r="A110" s="460" t="s">
        <v>261</v>
      </c>
      <c r="B110" s="484" t="s">
        <v>334</v>
      </c>
      <c r="C110" s="460" t="s">
        <v>434</v>
      </c>
      <c r="D110" s="460" t="s">
        <v>97</v>
      </c>
      <c r="E110" s="464">
        <v>45658</v>
      </c>
      <c r="F110" s="464">
        <v>46022</v>
      </c>
      <c r="G110" s="482">
        <v>0</v>
      </c>
      <c r="H110" s="460" t="s">
        <v>265</v>
      </c>
      <c r="I110" s="460" t="s">
        <v>265</v>
      </c>
      <c r="J110" s="460" t="s">
        <v>265</v>
      </c>
      <c r="K110" s="460" t="s">
        <v>265</v>
      </c>
      <c r="L110" s="250" t="s">
        <v>512</v>
      </c>
      <c r="M110" s="243">
        <v>100</v>
      </c>
    </row>
    <row r="111" spans="1:13" ht="49.2" customHeight="1" x14ac:dyDescent="0.3">
      <c r="A111" s="461"/>
      <c r="B111" s="485"/>
      <c r="C111" s="461"/>
      <c r="D111" s="461"/>
      <c r="E111" s="465"/>
      <c r="F111" s="465"/>
      <c r="G111" s="483"/>
      <c r="H111" s="461"/>
      <c r="I111" s="461"/>
      <c r="J111" s="461"/>
      <c r="K111" s="461"/>
      <c r="L111" s="250" t="s">
        <v>341</v>
      </c>
      <c r="M111" s="243">
        <v>20</v>
      </c>
    </row>
    <row r="112" spans="1:13" ht="81.599999999999994" customHeight="1" x14ac:dyDescent="0.3">
      <c r="A112" s="243"/>
      <c r="B112" s="244" t="s">
        <v>549</v>
      </c>
      <c r="C112" s="243" t="s">
        <v>434</v>
      </c>
      <c r="D112" s="243" t="s">
        <v>251</v>
      </c>
      <c r="E112" s="243" t="s">
        <v>251</v>
      </c>
      <c r="F112" s="267">
        <v>46022</v>
      </c>
      <c r="G112" s="243" t="s">
        <v>251</v>
      </c>
      <c r="H112" s="243" t="s">
        <v>265</v>
      </c>
      <c r="I112" s="243" t="s">
        <v>265</v>
      </c>
      <c r="J112" s="243" t="s">
        <v>265</v>
      </c>
      <c r="K112" s="243" t="s">
        <v>265</v>
      </c>
      <c r="L112" s="243" t="s">
        <v>251</v>
      </c>
      <c r="M112" s="243" t="s">
        <v>251</v>
      </c>
    </row>
    <row r="113" spans="1:13" ht="97.8" customHeight="1" x14ac:dyDescent="0.3">
      <c r="A113" s="460" t="s">
        <v>426</v>
      </c>
      <c r="B113" s="484" t="s">
        <v>317</v>
      </c>
      <c r="C113" s="460" t="s">
        <v>564</v>
      </c>
      <c r="D113" s="460" t="s">
        <v>396</v>
      </c>
      <c r="E113" s="464">
        <v>45658</v>
      </c>
      <c r="F113" s="464">
        <v>46022</v>
      </c>
      <c r="G113" s="482">
        <v>420</v>
      </c>
      <c r="H113" s="460" t="s">
        <v>265</v>
      </c>
      <c r="I113" s="460" t="s">
        <v>265</v>
      </c>
      <c r="J113" s="460" t="s">
        <v>265</v>
      </c>
      <c r="K113" s="460" t="s">
        <v>265</v>
      </c>
      <c r="L113" s="243" t="s">
        <v>512</v>
      </c>
      <c r="M113" s="243">
        <v>100</v>
      </c>
    </row>
    <row r="114" spans="1:13" ht="67.95" customHeight="1" x14ac:dyDescent="0.3">
      <c r="A114" s="461"/>
      <c r="B114" s="485"/>
      <c r="C114" s="461"/>
      <c r="D114" s="461"/>
      <c r="E114" s="465"/>
      <c r="F114" s="465"/>
      <c r="G114" s="483"/>
      <c r="H114" s="461"/>
      <c r="I114" s="461"/>
      <c r="J114" s="461"/>
      <c r="K114" s="461"/>
      <c r="L114" s="243" t="s">
        <v>342</v>
      </c>
      <c r="M114" s="243">
        <v>6</v>
      </c>
    </row>
    <row r="115" spans="1:13" ht="112.8" customHeight="1" x14ac:dyDescent="0.3">
      <c r="A115" s="243"/>
      <c r="B115" s="252" t="s">
        <v>550</v>
      </c>
      <c r="C115" s="243" t="s">
        <v>485</v>
      </c>
      <c r="D115" s="243" t="s">
        <v>251</v>
      </c>
      <c r="E115" s="243" t="s">
        <v>251</v>
      </c>
      <c r="F115" s="267">
        <v>46022</v>
      </c>
      <c r="G115" s="243" t="s">
        <v>251</v>
      </c>
      <c r="H115" s="243" t="s">
        <v>265</v>
      </c>
      <c r="I115" s="243" t="s">
        <v>265</v>
      </c>
      <c r="J115" s="243" t="s">
        <v>265</v>
      </c>
      <c r="K115" s="243" t="s">
        <v>265</v>
      </c>
      <c r="L115" s="243" t="s">
        <v>251</v>
      </c>
      <c r="M115" s="243" t="s">
        <v>251</v>
      </c>
    </row>
    <row r="116" spans="1:13" ht="54.6" hidden="1" customHeight="1" x14ac:dyDescent="0.3">
      <c r="A116" s="243"/>
      <c r="B116" s="252" t="s">
        <v>507</v>
      </c>
      <c r="C116" s="243" t="s">
        <v>561</v>
      </c>
      <c r="D116" s="243" t="s">
        <v>251</v>
      </c>
      <c r="E116" s="243" t="s">
        <v>251</v>
      </c>
      <c r="F116" s="267">
        <v>46022</v>
      </c>
      <c r="G116" s="243" t="s">
        <v>251</v>
      </c>
      <c r="H116" s="243" t="s">
        <v>265</v>
      </c>
      <c r="I116" s="243" t="s">
        <v>265</v>
      </c>
      <c r="J116" s="243" t="s">
        <v>265</v>
      </c>
      <c r="K116" s="243" t="s">
        <v>265</v>
      </c>
      <c r="L116" s="243" t="s">
        <v>251</v>
      </c>
      <c r="M116" s="243" t="s">
        <v>251</v>
      </c>
    </row>
    <row r="117" spans="1:13" ht="97.2" customHeight="1" x14ac:dyDescent="0.3">
      <c r="A117" s="460"/>
      <c r="B117" s="462" t="s">
        <v>487</v>
      </c>
      <c r="C117" s="460" t="s">
        <v>434</v>
      </c>
      <c r="D117" s="460" t="s">
        <v>488</v>
      </c>
      <c r="E117" s="464">
        <v>45658</v>
      </c>
      <c r="F117" s="464">
        <v>46022</v>
      </c>
      <c r="G117" s="460">
        <v>136.69999999999999</v>
      </c>
      <c r="H117" s="460"/>
      <c r="I117" s="460"/>
      <c r="J117" s="460"/>
      <c r="K117" s="460" t="s">
        <v>265</v>
      </c>
      <c r="L117" s="243" t="s">
        <v>512</v>
      </c>
      <c r="M117" s="243">
        <v>100</v>
      </c>
    </row>
    <row r="118" spans="1:13" ht="47.4" customHeight="1" x14ac:dyDescent="0.3">
      <c r="A118" s="461"/>
      <c r="B118" s="463"/>
      <c r="C118" s="461"/>
      <c r="D118" s="461"/>
      <c r="E118" s="465"/>
      <c r="F118" s="465"/>
      <c r="G118" s="461"/>
      <c r="H118" s="461"/>
      <c r="I118" s="461"/>
      <c r="J118" s="461"/>
      <c r="K118" s="461"/>
      <c r="L118" s="243" t="s">
        <v>341</v>
      </c>
      <c r="M118" s="243">
        <v>20</v>
      </c>
    </row>
    <row r="119" spans="1:13" ht="64.8" customHeight="1" x14ac:dyDescent="0.3">
      <c r="A119" s="251"/>
      <c r="B119" s="252" t="s">
        <v>551</v>
      </c>
      <c r="C119" s="243" t="s">
        <v>434</v>
      </c>
      <c r="D119" s="243" t="s">
        <v>251</v>
      </c>
      <c r="E119" s="243" t="s">
        <v>251</v>
      </c>
      <c r="F119" s="267">
        <v>46022</v>
      </c>
      <c r="G119" s="243" t="s">
        <v>251</v>
      </c>
      <c r="H119" s="251"/>
      <c r="I119" s="251"/>
      <c r="J119" s="251"/>
      <c r="K119" s="243" t="s">
        <v>265</v>
      </c>
      <c r="L119" s="243" t="s">
        <v>251</v>
      </c>
      <c r="M119" s="243" t="s">
        <v>251</v>
      </c>
    </row>
    <row r="120" spans="1:13" ht="13.2" customHeight="1" x14ac:dyDescent="0.3">
      <c r="A120" s="243"/>
      <c r="B120" s="244" t="s">
        <v>254</v>
      </c>
      <c r="C120" s="243" t="s">
        <v>251</v>
      </c>
      <c r="D120" s="243" t="s">
        <v>251</v>
      </c>
      <c r="E120" s="243" t="s">
        <v>251</v>
      </c>
      <c r="F120" s="243" t="s">
        <v>251</v>
      </c>
      <c r="G120" s="273">
        <f>G113+G117</f>
        <v>556.70000000000005</v>
      </c>
      <c r="H120" s="243" t="s">
        <v>251</v>
      </c>
      <c r="I120" s="243" t="s">
        <v>251</v>
      </c>
      <c r="J120" s="243" t="s">
        <v>251</v>
      </c>
      <c r="K120" s="243" t="s">
        <v>251</v>
      </c>
      <c r="L120" s="243" t="s">
        <v>251</v>
      </c>
      <c r="M120" s="243" t="s">
        <v>251</v>
      </c>
    </row>
    <row r="121" spans="1:13" ht="16.95" customHeight="1" x14ac:dyDescent="0.3">
      <c r="A121" s="476" t="s">
        <v>486</v>
      </c>
      <c r="B121" s="477"/>
      <c r="C121" s="477"/>
      <c r="D121" s="477"/>
      <c r="E121" s="477"/>
      <c r="F121" s="477"/>
      <c r="G121" s="477"/>
      <c r="H121" s="477"/>
      <c r="I121" s="477"/>
      <c r="J121" s="477"/>
      <c r="K121" s="477"/>
      <c r="L121" s="477"/>
      <c r="M121" s="478"/>
    </row>
    <row r="122" spans="1:13" ht="19.2" customHeight="1" x14ac:dyDescent="0.3">
      <c r="A122" s="476" t="s">
        <v>427</v>
      </c>
      <c r="B122" s="477"/>
      <c r="C122" s="477"/>
      <c r="D122" s="477"/>
      <c r="E122" s="477"/>
      <c r="F122" s="477"/>
      <c r="G122" s="477"/>
      <c r="H122" s="477"/>
      <c r="I122" s="477"/>
      <c r="J122" s="477"/>
      <c r="K122" s="477"/>
      <c r="L122" s="477"/>
      <c r="M122" s="478"/>
    </row>
    <row r="123" spans="1:13" ht="16.2" customHeight="1" x14ac:dyDescent="0.3">
      <c r="A123" s="243"/>
      <c r="B123" s="479" t="s">
        <v>388</v>
      </c>
      <c r="C123" s="480"/>
      <c r="D123" s="480"/>
      <c r="E123" s="480"/>
      <c r="F123" s="480"/>
      <c r="G123" s="480"/>
      <c r="H123" s="480"/>
      <c r="I123" s="480"/>
      <c r="J123" s="480"/>
      <c r="K123" s="480"/>
      <c r="L123" s="480"/>
      <c r="M123" s="481"/>
    </row>
    <row r="124" spans="1:13" ht="13.8" customHeight="1" x14ac:dyDescent="0.3">
      <c r="A124" s="243"/>
      <c r="B124" s="479" t="s">
        <v>408</v>
      </c>
      <c r="C124" s="480"/>
      <c r="D124" s="480"/>
      <c r="E124" s="480"/>
      <c r="F124" s="480"/>
      <c r="G124" s="480"/>
      <c r="H124" s="480"/>
      <c r="I124" s="480"/>
      <c r="J124" s="480"/>
      <c r="K124" s="480"/>
      <c r="L124" s="480"/>
      <c r="M124" s="481"/>
    </row>
    <row r="125" spans="1:13" ht="92.4" customHeight="1" x14ac:dyDescent="0.3">
      <c r="A125" s="460" t="s">
        <v>428</v>
      </c>
      <c r="B125" s="462" t="s">
        <v>511</v>
      </c>
      <c r="C125" s="460" t="s">
        <v>434</v>
      </c>
      <c r="D125" s="460" t="s">
        <v>415</v>
      </c>
      <c r="E125" s="464">
        <v>45658</v>
      </c>
      <c r="F125" s="464">
        <v>46022</v>
      </c>
      <c r="G125" s="486">
        <v>0</v>
      </c>
      <c r="H125" s="460" t="s">
        <v>265</v>
      </c>
      <c r="I125" s="460" t="s">
        <v>265</v>
      </c>
      <c r="J125" s="460" t="s">
        <v>265</v>
      </c>
      <c r="K125" s="460" t="s">
        <v>265</v>
      </c>
      <c r="L125" s="243" t="s">
        <v>512</v>
      </c>
      <c r="M125" s="243">
        <v>100</v>
      </c>
    </row>
    <row r="126" spans="1:13" ht="88.2" customHeight="1" x14ac:dyDescent="0.3">
      <c r="A126" s="461"/>
      <c r="B126" s="463"/>
      <c r="C126" s="461"/>
      <c r="D126" s="461"/>
      <c r="E126" s="465"/>
      <c r="F126" s="465"/>
      <c r="G126" s="487"/>
      <c r="H126" s="461"/>
      <c r="I126" s="461"/>
      <c r="J126" s="461"/>
      <c r="K126" s="461"/>
      <c r="L126" s="243" t="s">
        <v>517</v>
      </c>
      <c r="M126" s="243">
        <v>100</v>
      </c>
    </row>
    <row r="127" spans="1:13" ht="68.400000000000006" customHeight="1" x14ac:dyDescent="0.3">
      <c r="A127" s="243"/>
      <c r="B127" s="258" t="s">
        <v>552</v>
      </c>
      <c r="C127" s="243" t="s">
        <v>434</v>
      </c>
      <c r="D127" s="243" t="s">
        <v>251</v>
      </c>
      <c r="E127" s="243" t="s">
        <v>251</v>
      </c>
      <c r="F127" s="267">
        <v>46022</v>
      </c>
      <c r="G127" s="243" t="s">
        <v>251</v>
      </c>
      <c r="H127" s="243" t="s">
        <v>265</v>
      </c>
      <c r="I127" s="243" t="s">
        <v>265</v>
      </c>
      <c r="J127" s="243" t="s">
        <v>265</v>
      </c>
      <c r="K127" s="243" t="s">
        <v>265</v>
      </c>
      <c r="L127" s="243" t="s">
        <v>251</v>
      </c>
      <c r="M127" s="243" t="s">
        <v>251</v>
      </c>
    </row>
    <row r="128" spans="1:13" ht="92.4" customHeight="1" x14ac:dyDescent="0.3">
      <c r="A128" s="460" t="s">
        <v>429</v>
      </c>
      <c r="B128" s="462" t="s">
        <v>430</v>
      </c>
      <c r="C128" s="460" t="s">
        <v>434</v>
      </c>
      <c r="D128" s="460" t="s">
        <v>440</v>
      </c>
      <c r="E128" s="464">
        <v>45658</v>
      </c>
      <c r="F128" s="464">
        <v>46022</v>
      </c>
      <c r="G128" s="486">
        <v>0</v>
      </c>
      <c r="H128" s="460" t="s">
        <v>265</v>
      </c>
      <c r="I128" s="460" t="s">
        <v>265</v>
      </c>
      <c r="J128" s="460" t="s">
        <v>265</v>
      </c>
      <c r="K128" s="460" t="s">
        <v>265</v>
      </c>
      <c r="L128" s="243" t="s">
        <v>512</v>
      </c>
      <c r="M128" s="243">
        <v>100</v>
      </c>
    </row>
    <row r="129" spans="1:13" ht="49.2" customHeight="1" x14ac:dyDescent="0.3">
      <c r="A129" s="461"/>
      <c r="B129" s="463"/>
      <c r="C129" s="461"/>
      <c r="D129" s="461"/>
      <c r="E129" s="465"/>
      <c r="F129" s="465"/>
      <c r="G129" s="487"/>
      <c r="H129" s="461"/>
      <c r="I129" s="461"/>
      <c r="J129" s="461"/>
      <c r="K129" s="461"/>
      <c r="L129" s="243" t="s">
        <v>437</v>
      </c>
      <c r="M129" s="243">
        <v>12</v>
      </c>
    </row>
    <row r="130" spans="1:13" ht="66" customHeight="1" x14ac:dyDescent="0.3">
      <c r="A130" s="243"/>
      <c r="B130" s="258" t="s">
        <v>553</v>
      </c>
      <c r="C130" s="243" t="s">
        <v>434</v>
      </c>
      <c r="D130" s="243" t="s">
        <v>251</v>
      </c>
      <c r="E130" s="243" t="s">
        <v>251</v>
      </c>
      <c r="F130" s="267">
        <v>46022</v>
      </c>
      <c r="G130" s="243" t="s">
        <v>251</v>
      </c>
      <c r="H130" s="243" t="s">
        <v>265</v>
      </c>
      <c r="I130" s="243" t="s">
        <v>265</v>
      </c>
      <c r="J130" s="243" t="s">
        <v>265</v>
      </c>
      <c r="K130" s="243" t="s">
        <v>265</v>
      </c>
      <c r="L130" s="243" t="s">
        <v>251</v>
      </c>
      <c r="M130" s="243" t="s">
        <v>251</v>
      </c>
    </row>
    <row r="131" spans="1:13" ht="14.4" customHeight="1" x14ac:dyDescent="0.3">
      <c r="A131" s="476" t="s">
        <v>441</v>
      </c>
      <c r="B131" s="477"/>
      <c r="C131" s="477"/>
      <c r="D131" s="477"/>
      <c r="E131" s="477"/>
      <c r="F131" s="477"/>
      <c r="G131" s="477"/>
      <c r="H131" s="477"/>
      <c r="I131" s="477"/>
      <c r="J131" s="477"/>
      <c r="K131" s="477"/>
      <c r="L131" s="477"/>
      <c r="M131" s="478"/>
    </row>
    <row r="132" spans="1:13" ht="12" customHeight="1" x14ac:dyDescent="0.3">
      <c r="A132" s="243"/>
      <c r="B132" s="479" t="s">
        <v>388</v>
      </c>
      <c r="C132" s="480"/>
      <c r="D132" s="480"/>
      <c r="E132" s="480"/>
      <c r="F132" s="480"/>
      <c r="G132" s="480"/>
      <c r="H132" s="480"/>
      <c r="I132" s="480"/>
      <c r="J132" s="480"/>
      <c r="K132" s="480"/>
      <c r="L132" s="480"/>
      <c r="M132" s="481"/>
    </row>
    <row r="133" spans="1:13" ht="14.4" customHeight="1" x14ac:dyDescent="0.3">
      <c r="A133" s="243"/>
      <c r="B133" s="479" t="s">
        <v>408</v>
      </c>
      <c r="C133" s="480"/>
      <c r="D133" s="480"/>
      <c r="E133" s="480"/>
      <c r="F133" s="480"/>
      <c r="G133" s="480"/>
      <c r="H133" s="480"/>
      <c r="I133" s="480"/>
      <c r="J133" s="480"/>
      <c r="K133" s="480"/>
      <c r="L133" s="480"/>
      <c r="M133" s="481"/>
    </row>
    <row r="134" spans="1:13" ht="95.4" customHeight="1" x14ac:dyDescent="0.3">
      <c r="A134" s="460" t="s">
        <v>443</v>
      </c>
      <c r="B134" s="462" t="s">
        <v>442</v>
      </c>
      <c r="C134" s="460" t="s">
        <v>434</v>
      </c>
      <c r="D134" s="460" t="s">
        <v>439</v>
      </c>
      <c r="E134" s="464">
        <v>45658</v>
      </c>
      <c r="F134" s="464">
        <v>46022</v>
      </c>
      <c r="G134" s="486">
        <v>0</v>
      </c>
      <c r="H134" s="460" t="s">
        <v>265</v>
      </c>
      <c r="I134" s="460" t="s">
        <v>265</v>
      </c>
      <c r="J134" s="460" t="s">
        <v>265</v>
      </c>
      <c r="K134" s="460" t="s">
        <v>265</v>
      </c>
      <c r="L134" s="243" t="s">
        <v>512</v>
      </c>
      <c r="M134" s="266">
        <v>100</v>
      </c>
    </row>
    <row r="135" spans="1:13" ht="52.2" customHeight="1" x14ac:dyDescent="0.3">
      <c r="A135" s="461"/>
      <c r="B135" s="463"/>
      <c r="C135" s="461"/>
      <c r="D135" s="461"/>
      <c r="E135" s="465"/>
      <c r="F135" s="461"/>
      <c r="G135" s="487"/>
      <c r="H135" s="461"/>
      <c r="I135" s="461"/>
      <c r="J135" s="461"/>
      <c r="K135" s="461"/>
      <c r="L135" s="243" t="s">
        <v>438</v>
      </c>
      <c r="M135" s="266">
        <v>2</v>
      </c>
    </row>
    <row r="136" spans="1:13" ht="60.6" customHeight="1" x14ac:dyDescent="0.3">
      <c r="A136" s="243"/>
      <c r="B136" s="258" t="s">
        <v>554</v>
      </c>
      <c r="C136" s="243" t="s">
        <v>434</v>
      </c>
      <c r="D136" s="243" t="s">
        <v>251</v>
      </c>
      <c r="E136" s="243" t="s">
        <v>251</v>
      </c>
      <c r="F136" s="267">
        <v>46022</v>
      </c>
      <c r="G136" s="243" t="s">
        <v>251</v>
      </c>
      <c r="H136" s="243" t="s">
        <v>265</v>
      </c>
      <c r="I136" s="243" t="s">
        <v>265</v>
      </c>
      <c r="J136" s="243" t="s">
        <v>265</v>
      </c>
      <c r="K136" s="243" t="s">
        <v>265</v>
      </c>
      <c r="L136" s="243" t="s">
        <v>251</v>
      </c>
      <c r="M136" s="243" t="s">
        <v>251</v>
      </c>
    </row>
    <row r="137" spans="1:13" ht="14.4" customHeight="1" x14ac:dyDescent="0.3">
      <c r="A137" s="476" t="s">
        <v>431</v>
      </c>
      <c r="B137" s="477"/>
      <c r="C137" s="477"/>
      <c r="D137" s="477"/>
      <c r="E137" s="477"/>
      <c r="F137" s="477"/>
      <c r="G137" s="477"/>
      <c r="H137" s="477"/>
      <c r="I137" s="477"/>
      <c r="J137" s="477"/>
      <c r="K137" s="477"/>
      <c r="L137" s="477"/>
      <c r="M137" s="478"/>
    </row>
    <row r="138" spans="1:13" ht="12" customHeight="1" x14ac:dyDescent="0.3">
      <c r="A138" s="243"/>
      <c r="B138" s="479" t="s">
        <v>388</v>
      </c>
      <c r="C138" s="480"/>
      <c r="D138" s="480"/>
      <c r="E138" s="480"/>
      <c r="F138" s="480"/>
      <c r="G138" s="480"/>
      <c r="H138" s="480"/>
      <c r="I138" s="480"/>
      <c r="J138" s="480"/>
      <c r="K138" s="480"/>
      <c r="L138" s="480"/>
      <c r="M138" s="481"/>
    </row>
    <row r="139" spans="1:13" ht="16.2" customHeight="1" x14ac:dyDescent="0.3">
      <c r="A139" s="243"/>
      <c r="B139" s="479" t="s">
        <v>408</v>
      </c>
      <c r="C139" s="480"/>
      <c r="D139" s="480"/>
      <c r="E139" s="480"/>
      <c r="F139" s="480"/>
      <c r="G139" s="480"/>
      <c r="H139" s="480"/>
      <c r="I139" s="480"/>
      <c r="J139" s="480"/>
      <c r="K139" s="480"/>
      <c r="L139" s="480"/>
      <c r="M139" s="481"/>
    </row>
    <row r="140" spans="1:13" ht="97.8" customHeight="1" x14ac:dyDescent="0.3">
      <c r="A140" s="243" t="s">
        <v>264</v>
      </c>
      <c r="B140" s="244" t="s">
        <v>444</v>
      </c>
      <c r="C140" s="243" t="s">
        <v>491</v>
      </c>
      <c r="D140" s="243" t="s">
        <v>445</v>
      </c>
      <c r="E140" s="267">
        <v>45658</v>
      </c>
      <c r="F140" s="267">
        <v>46022</v>
      </c>
      <c r="G140" s="268">
        <v>84</v>
      </c>
      <c r="H140" s="243" t="s">
        <v>265</v>
      </c>
      <c r="I140" s="243" t="s">
        <v>265</v>
      </c>
      <c r="J140" s="243" t="s">
        <v>265</v>
      </c>
      <c r="K140" s="243" t="s">
        <v>265</v>
      </c>
      <c r="L140" s="243" t="s">
        <v>517</v>
      </c>
      <c r="M140" s="243">
        <v>100</v>
      </c>
    </row>
    <row r="141" spans="1:13" ht="66.599999999999994" customHeight="1" x14ac:dyDescent="0.3">
      <c r="A141" s="243"/>
      <c r="B141" s="258" t="s">
        <v>555</v>
      </c>
      <c r="C141" s="243" t="s">
        <v>393</v>
      </c>
      <c r="D141" s="243" t="s">
        <v>251</v>
      </c>
      <c r="E141" s="243" t="s">
        <v>251</v>
      </c>
      <c r="F141" s="267">
        <v>46022</v>
      </c>
      <c r="G141" s="243" t="s">
        <v>251</v>
      </c>
      <c r="H141" s="243" t="s">
        <v>265</v>
      </c>
      <c r="I141" s="243" t="s">
        <v>265</v>
      </c>
      <c r="J141" s="243" t="s">
        <v>265</v>
      </c>
      <c r="K141" s="243" t="s">
        <v>265</v>
      </c>
      <c r="L141" s="243" t="s">
        <v>251</v>
      </c>
      <c r="M141" s="243" t="s">
        <v>251</v>
      </c>
    </row>
    <row r="142" spans="1:13" ht="66" hidden="1" customHeight="1" x14ac:dyDescent="0.3">
      <c r="A142" s="243"/>
      <c r="B142" s="252" t="s">
        <v>468</v>
      </c>
      <c r="C142" s="243" t="s">
        <v>434</v>
      </c>
      <c r="D142" s="243" t="s">
        <v>251</v>
      </c>
      <c r="E142" s="243" t="s">
        <v>251</v>
      </c>
      <c r="F142" s="267">
        <v>46022</v>
      </c>
      <c r="G142" s="243" t="s">
        <v>251</v>
      </c>
      <c r="H142" s="243"/>
      <c r="I142" s="243" t="s">
        <v>265</v>
      </c>
      <c r="J142" s="243" t="s">
        <v>265</v>
      </c>
      <c r="K142" s="243" t="s">
        <v>265</v>
      </c>
      <c r="L142" s="243" t="s">
        <v>251</v>
      </c>
      <c r="M142" s="243" t="s">
        <v>251</v>
      </c>
    </row>
    <row r="143" spans="1:13" ht="16.8" customHeight="1" x14ac:dyDescent="0.3">
      <c r="A143" s="243"/>
      <c r="B143" s="244" t="s">
        <v>436</v>
      </c>
      <c r="C143" s="243" t="s">
        <v>251</v>
      </c>
      <c r="D143" s="243" t="s">
        <v>251</v>
      </c>
      <c r="E143" s="243" t="s">
        <v>251</v>
      </c>
      <c r="F143" s="243" t="s">
        <v>251</v>
      </c>
      <c r="G143" s="273">
        <f>G140</f>
        <v>84</v>
      </c>
      <c r="H143" s="243" t="s">
        <v>251</v>
      </c>
      <c r="I143" s="243" t="s">
        <v>251</v>
      </c>
      <c r="J143" s="243" t="s">
        <v>251</v>
      </c>
      <c r="K143" s="243" t="s">
        <v>251</v>
      </c>
      <c r="L143" s="243" t="s">
        <v>251</v>
      </c>
      <c r="M143" s="243" t="s">
        <v>251</v>
      </c>
    </row>
    <row r="144" spans="1:13" ht="15" customHeight="1" x14ac:dyDescent="0.3">
      <c r="A144" s="243"/>
      <c r="B144" s="244" t="s">
        <v>255</v>
      </c>
      <c r="C144" s="243" t="s">
        <v>251</v>
      </c>
      <c r="D144" s="243" t="s">
        <v>251</v>
      </c>
      <c r="E144" s="243" t="s">
        <v>251</v>
      </c>
      <c r="F144" s="243" t="s">
        <v>251</v>
      </c>
      <c r="G144" s="273">
        <f>G105+G120+G143</f>
        <v>16870.100000000002</v>
      </c>
      <c r="H144" s="243" t="s">
        <v>251</v>
      </c>
      <c r="I144" s="243" t="s">
        <v>251</v>
      </c>
      <c r="J144" s="243" t="s">
        <v>251</v>
      </c>
      <c r="K144" s="243" t="s">
        <v>251</v>
      </c>
      <c r="L144" s="243" t="s">
        <v>251</v>
      </c>
      <c r="M144" s="243" t="s">
        <v>251</v>
      </c>
    </row>
    <row r="145" spans="1:13" ht="21" customHeight="1" x14ac:dyDescent="0.3">
      <c r="A145" s="275"/>
      <c r="B145" s="276"/>
      <c r="C145" s="275"/>
      <c r="D145" s="275"/>
      <c r="E145" s="275"/>
      <c r="F145" s="275"/>
      <c r="G145" s="277"/>
      <c r="H145" s="275"/>
      <c r="I145" s="275"/>
      <c r="J145" s="275"/>
      <c r="K145" s="275"/>
      <c r="L145" s="275"/>
      <c r="M145" s="275"/>
    </row>
    <row r="146" spans="1:13" ht="36" customHeight="1" x14ac:dyDescent="0.3">
      <c r="A146" s="275"/>
      <c r="B146" s="276" t="s">
        <v>469</v>
      </c>
      <c r="C146" s="275"/>
      <c r="D146" s="275"/>
      <c r="E146" s="275"/>
      <c r="F146" s="275"/>
      <c r="G146" s="277"/>
      <c r="H146" s="275"/>
      <c r="I146" s="275"/>
      <c r="J146" s="275"/>
      <c r="K146" s="275"/>
      <c r="L146" s="275"/>
      <c r="M146" s="275"/>
    </row>
    <row r="147" spans="1:13" ht="21" customHeight="1" x14ac:dyDescent="0.3">
      <c r="A147" s="275"/>
      <c r="B147" s="276"/>
      <c r="C147" s="275"/>
      <c r="D147" s="275"/>
      <c r="E147" s="275"/>
      <c r="F147" s="275"/>
      <c r="G147" s="277"/>
      <c r="H147" s="275"/>
      <c r="I147" s="275"/>
      <c r="J147" s="275"/>
      <c r="K147" s="275"/>
      <c r="L147" s="275"/>
      <c r="M147" s="275"/>
    </row>
    <row r="148" spans="1:13" ht="21" customHeight="1" x14ac:dyDescent="0.45">
      <c r="B148" s="278" t="s">
        <v>266</v>
      </c>
      <c r="C148" s="279"/>
      <c r="D148" s="279"/>
      <c r="E148" s="280"/>
      <c r="F148" s="280"/>
      <c r="G148" s="280"/>
      <c r="H148" s="281"/>
      <c r="I148" s="281"/>
      <c r="J148" s="281"/>
      <c r="K148" s="281"/>
      <c r="L148" s="281"/>
    </row>
    <row r="149" spans="1:13" ht="33" customHeight="1" x14ac:dyDescent="0.45">
      <c r="B149" s="470" t="s">
        <v>268</v>
      </c>
      <c r="C149" s="470"/>
      <c r="D149" s="280"/>
      <c r="E149" s="280"/>
      <c r="F149" s="281"/>
      <c r="G149" s="281"/>
      <c r="H149" s="282" t="s">
        <v>398</v>
      </c>
      <c r="I149" s="280"/>
      <c r="J149" s="281"/>
      <c r="K149" s="281"/>
      <c r="L149" s="281"/>
    </row>
    <row r="150" spans="1:13" ht="24" customHeight="1" x14ac:dyDescent="0.45">
      <c r="B150" s="282" t="s">
        <v>474</v>
      </c>
      <c r="C150" s="282"/>
      <c r="D150" s="283"/>
      <c r="E150" s="280"/>
      <c r="F150" s="281"/>
      <c r="G150" s="281"/>
      <c r="H150" s="280"/>
      <c r="I150" s="280"/>
      <c r="J150" s="281"/>
      <c r="K150" s="281"/>
      <c r="L150" s="281"/>
    </row>
    <row r="151" spans="1:13" s="256" customFormat="1" ht="11.4" hidden="1" customHeight="1" x14ac:dyDescent="0.45">
      <c r="A151" s="284"/>
      <c r="B151" s="512" t="s">
        <v>271</v>
      </c>
      <c r="C151" s="512"/>
      <c r="D151" s="285"/>
      <c r="E151" s="285"/>
      <c r="F151" s="286"/>
      <c r="G151" s="287"/>
      <c r="H151" s="288" t="s">
        <v>421</v>
      </c>
      <c r="I151" s="289"/>
      <c r="J151" s="287"/>
      <c r="K151" s="287"/>
      <c r="L151" s="287"/>
    </row>
    <row r="152" spans="1:13" s="256" customFormat="1" ht="41.4" hidden="1" customHeight="1" x14ac:dyDescent="0.45">
      <c r="A152" s="284"/>
      <c r="B152" s="474" t="s">
        <v>474</v>
      </c>
      <c r="C152" s="474"/>
      <c r="D152" s="285"/>
      <c r="E152" s="285"/>
      <c r="F152" s="286"/>
      <c r="G152" s="287"/>
      <c r="H152" s="288"/>
      <c r="I152" s="289"/>
      <c r="J152" s="287"/>
      <c r="K152" s="287"/>
      <c r="L152" s="287"/>
    </row>
    <row r="153" spans="1:13" ht="36.75" customHeight="1" x14ac:dyDescent="0.45">
      <c r="B153" s="471" t="s">
        <v>269</v>
      </c>
      <c r="C153" s="471"/>
      <c r="D153" s="280"/>
      <c r="E153" s="280"/>
      <c r="F153" s="290"/>
      <c r="G153" s="281"/>
      <c r="H153" s="282" t="s">
        <v>399</v>
      </c>
      <c r="I153" s="291"/>
      <c r="J153" s="281"/>
      <c r="K153" s="281"/>
      <c r="L153" s="281"/>
    </row>
    <row r="154" spans="1:13" ht="31.2" customHeight="1" x14ac:dyDescent="0.45">
      <c r="B154" s="470" t="s">
        <v>474</v>
      </c>
      <c r="C154" s="470"/>
      <c r="D154" s="280"/>
      <c r="E154" s="280"/>
      <c r="F154" s="290"/>
      <c r="G154" s="281"/>
      <c r="H154" s="282"/>
      <c r="I154" s="291"/>
      <c r="J154" s="281"/>
      <c r="K154" s="281"/>
      <c r="L154" s="281"/>
    </row>
    <row r="155" spans="1:13" s="260" customFormat="1" ht="35.4" customHeight="1" x14ac:dyDescent="0.45">
      <c r="A155" s="292"/>
      <c r="B155" s="475" t="s">
        <v>272</v>
      </c>
      <c r="C155" s="475"/>
      <c r="D155" s="475"/>
      <c r="E155" s="293"/>
      <c r="F155" s="294"/>
      <c r="G155" s="295"/>
      <c r="H155" s="296" t="s">
        <v>400</v>
      </c>
      <c r="I155" s="297"/>
      <c r="J155" s="295"/>
      <c r="K155" s="295"/>
      <c r="L155" s="295"/>
    </row>
    <row r="156" spans="1:13" s="260" customFormat="1" ht="51.6" customHeight="1" x14ac:dyDescent="0.45">
      <c r="A156" s="292"/>
      <c r="B156" s="473" t="s">
        <v>474</v>
      </c>
      <c r="C156" s="473"/>
      <c r="D156" s="293"/>
      <c r="E156" s="293"/>
      <c r="F156" s="294"/>
      <c r="G156" s="295"/>
      <c r="H156" s="296"/>
      <c r="I156" s="297"/>
      <c r="J156" s="295"/>
      <c r="K156" s="295"/>
      <c r="L156" s="295"/>
    </row>
    <row r="157" spans="1:13" ht="67.5" customHeight="1" x14ac:dyDescent="0.45">
      <c r="B157" s="471" t="s">
        <v>267</v>
      </c>
      <c r="C157" s="471"/>
      <c r="D157" s="280"/>
      <c r="E157" s="280"/>
      <c r="F157" s="290"/>
      <c r="G157" s="281"/>
      <c r="H157" s="282" t="s">
        <v>406</v>
      </c>
      <c r="I157" s="282"/>
      <c r="J157" s="281"/>
      <c r="K157" s="281"/>
      <c r="L157" s="281"/>
    </row>
    <row r="158" spans="1:13" ht="23.4" x14ac:dyDescent="0.45">
      <c r="B158" s="470" t="s">
        <v>474</v>
      </c>
      <c r="C158" s="470"/>
      <c r="D158" s="280"/>
      <c r="E158" s="280"/>
      <c r="F158" s="298"/>
      <c r="G158" s="282"/>
      <c r="H158" s="280"/>
      <c r="I158" s="280"/>
      <c r="J158" s="281"/>
      <c r="K158" s="281"/>
      <c r="L158" s="281"/>
    </row>
    <row r="159" spans="1:13" ht="46.2" customHeight="1" x14ac:dyDescent="0.45">
      <c r="B159" s="471" t="s">
        <v>397</v>
      </c>
      <c r="C159" s="471"/>
      <c r="D159" s="280"/>
      <c r="E159" s="280"/>
      <c r="F159" s="290"/>
      <c r="G159" s="281"/>
      <c r="H159" s="282" t="s">
        <v>435</v>
      </c>
      <c r="I159" s="291"/>
      <c r="J159" s="281"/>
      <c r="K159" s="281"/>
      <c r="L159" s="281"/>
    </row>
    <row r="160" spans="1:13" ht="27.75" customHeight="1" x14ac:dyDescent="0.45">
      <c r="B160" s="470" t="s">
        <v>474</v>
      </c>
      <c r="C160" s="470"/>
      <c r="D160" s="280"/>
      <c r="E160" s="280"/>
      <c r="F160" s="290"/>
      <c r="G160" s="281"/>
      <c r="H160" s="282"/>
      <c r="I160" s="291"/>
      <c r="J160" s="281"/>
      <c r="K160" s="281"/>
      <c r="L160" s="281"/>
    </row>
    <row r="161" spans="2:12" ht="42" customHeight="1" x14ac:dyDescent="0.45">
      <c r="B161" s="472" t="s">
        <v>423</v>
      </c>
      <c r="C161" s="472"/>
      <c r="D161" s="280"/>
      <c r="E161" s="280"/>
      <c r="F161" s="281"/>
      <c r="G161" s="281"/>
      <c r="H161" s="282" t="s">
        <v>422</v>
      </c>
      <c r="I161" s="280"/>
      <c r="J161" s="281"/>
      <c r="K161" s="281"/>
      <c r="L161" s="281"/>
    </row>
    <row r="162" spans="2:12" ht="23.4" x14ac:dyDescent="0.45">
      <c r="B162" s="470" t="s">
        <v>474</v>
      </c>
      <c r="C162" s="470"/>
      <c r="D162" s="280"/>
      <c r="E162" s="280"/>
      <c r="F162" s="281"/>
      <c r="G162" s="281"/>
      <c r="H162" s="280"/>
      <c r="I162" s="280"/>
      <c r="J162" s="281"/>
      <c r="K162" s="281"/>
      <c r="L162" s="281"/>
    </row>
    <row r="163" spans="2:12" ht="40.5" customHeight="1" x14ac:dyDescent="0.45">
      <c r="B163" s="471" t="s">
        <v>327</v>
      </c>
      <c r="C163" s="471"/>
      <c r="D163" s="280"/>
      <c r="E163" s="280"/>
      <c r="F163" s="281"/>
      <c r="G163" s="281"/>
      <c r="H163" s="282" t="s">
        <v>489</v>
      </c>
      <c r="I163" s="280"/>
      <c r="J163" s="281"/>
      <c r="K163" s="281"/>
      <c r="L163" s="281"/>
    </row>
    <row r="164" spans="2:12" ht="23.4" x14ac:dyDescent="0.45">
      <c r="B164" s="470" t="s">
        <v>474</v>
      </c>
      <c r="C164" s="470"/>
      <c r="D164" s="280"/>
      <c r="E164" s="280"/>
      <c r="F164" s="281"/>
      <c r="G164" s="281"/>
      <c r="H164" s="280"/>
      <c r="I164" s="280"/>
      <c r="J164" s="281"/>
      <c r="K164" s="281"/>
      <c r="L164" s="281"/>
    </row>
    <row r="165" spans="2:12" ht="39.75" customHeight="1" x14ac:dyDescent="0.45">
      <c r="B165" s="471" t="s">
        <v>328</v>
      </c>
      <c r="C165" s="471"/>
      <c r="D165" s="280"/>
      <c r="E165" s="280"/>
      <c r="F165" s="281"/>
      <c r="G165" s="281"/>
      <c r="H165" s="282" t="s">
        <v>401</v>
      </c>
      <c r="I165" s="280"/>
      <c r="J165" s="281"/>
      <c r="K165" s="281"/>
      <c r="L165" s="281"/>
    </row>
    <row r="166" spans="2:12" ht="23.4" x14ac:dyDescent="0.45">
      <c r="B166" s="470" t="s">
        <v>474</v>
      </c>
      <c r="C166" s="470"/>
      <c r="D166" s="280"/>
      <c r="E166" s="280"/>
      <c r="F166" s="281"/>
      <c r="G166" s="281"/>
      <c r="H166" s="280"/>
      <c r="I166" s="280"/>
      <c r="J166" s="281"/>
      <c r="K166" s="281"/>
      <c r="L166" s="281"/>
    </row>
    <row r="167" spans="2:12" ht="39.75" customHeight="1" x14ac:dyDescent="0.45">
      <c r="B167" s="471" t="s">
        <v>329</v>
      </c>
      <c r="C167" s="471"/>
      <c r="D167" s="280"/>
      <c r="E167" s="280"/>
      <c r="F167" s="281"/>
      <c r="G167" s="281"/>
      <c r="H167" s="282" t="s">
        <v>402</v>
      </c>
      <c r="I167" s="280"/>
      <c r="J167" s="281"/>
      <c r="K167" s="281"/>
      <c r="L167" s="281"/>
    </row>
    <row r="168" spans="2:12" ht="23.4" x14ac:dyDescent="0.45">
      <c r="B168" s="470" t="s">
        <v>474</v>
      </c>
      <c r="C168" s="470"/>
      <c r="D168" s="280"/>
      <c r="E168" s="280"/>
      <c r="F168" s="281"/>
      <c r="G168" s="281"/>
      <c r="H168" s="280"/>
      <c r="I168" s="280"/>
      <c r="J168" s="281"/>
      <c r="K168" s="281"/>
      <c r="L168" s="281"/>
    </row>
    <row r="169" spans="2:12" ht="36" customHeight="1" x14ac:dyDescent="0.45">
      <c r="B169" s="471" t="s">
        <v>330</v>
      </c>
      <c r="C169" s="471"/>
      <c r="D169" s="280"/>
      <c r="E169" s="280"/>
      <c r="F169" s="281"/>
      <c r="G169" s="281"/>
      <c r="H169" s="282" t="s">
        <v>403</v>
      </c>
      <c r="I169" s="280"/>
      <c r="J169" s="281"/>
      <c r="K169" s="281"/>
      <c r="L169" s="281"/>
    </row>
    <row r="170" spans="2:12" ht="23.4" x14ac:dyDescent="0.45">
      <c r="B170" s="470" t="s">
        <v>474</v>
      </c>
      <c r="C170" s="470"/>
      <c r="D170" s="280"/>
      <c r="E170" s="280"/>
      <c r="F170" s="281"/>
      <c r="G170" s="281"/>
      <c r="H170" s="280"/>
      <c r="I170" s="280"/>
      <c r="J170" s="281"/>
      <c r="K170" s="281"/>
      <c r="L170" s="281"/>
    </row>
    <row r="171" spans="2:12" ht="12" customHeight="1" x14ac:dyDescent="0.4">
      <c r="B171" s="299"/>
      <c r="C171" s="299"/>
      <c r="D171" s="299"/>
      <c r="E171" s="299"/>
      <c r="F171" s="299"/>
      <c r="G171" s="299"/>
      <c r="H171" s="300"/>
      <c r="I171" s="300"/>
      <c r="L171" s="234"/>
    </row>
    <row r="172" spans="2:12" ht="22.8" hidden="1" x14ac:dyDescent="0.4">
      <c r="B172" s="471" t="s">
        <v>404</v>
      </c>
      <c r="C172" s="471"/>
      <c r="D172" s="301"/>
      <c r="E172" s="301"/>
      <c r="F172" s="301"/>
      <c r="H172" s="280" t="s">
        <v>405</v>
      </c>
      <c r="L172" s="234"/>
    </row>
    <row r="173" spans="2:12" ht="22.8" hidden="1" x14ac:dyDescent="0.4">
      <c r="B173" s="470" t="s">
        <v>474</v>
      </c>
      <c r="C173" s="470"/>
      <c r="D173" s="301"/>
      <c r="E173" s="301"/>
      <c r="F173" s="301"/>
      <c r="L173" s="234"/>
    </row>
    <row r="174" spans="2:12" x14ac:dyDescent="0.3">
      <c r="B174" s="301"/>
      <c r="C174" s="301"/>
      <c r="D174" s="301"/>
      <c r="E174" s="301"/>
      <c r="F174" s="301"/>
      <c r="L174" s="234"/>
    </row>
  </sheetData>
  <autoFilter ref="A8:K136">
    <filterColumn colId="6" showButton="0"/>
    <filterColumn colId="7" showButton="0"/>
    <filterColumn colId="8" showButton="0"/>
    <filterColumn colId="9" showButton="0"/>
  </autoFilter>
  <mergeCells count="198">
    <mergeCell ref="G128:G129"/>
    <mergeCell ref="B128:B129"/>
    <mergeCell ref="C128:C129"/>
    <mergeCell ref="D128:D129"/>
    <mergeCell ref="F128:F129"/>
    <mergeCell ref="B158:C158"/>
    <mergeCell ref="B157:C157"/>
    <mergeCell ref="H128:H129"/>
    <mergeCell ref="B133:M133"/>
    <mergeCell ref="K134:K135"/>
    <mergeCell ref="J134:J135"/>
    <mergeCell ref="B134:B135"/>
    <mergeCell ref="A134:A135"/>
    <mergeCell ref="C134:C135"/>
    <mergeCell ref="D134:D135"/>
    <mergeCell ref="E134:E135"/>
    <mergeCell ref="G134:G135"/>
    <mergeCell ref="H134:H135"/>
    <mergeCell ref="I128:I129"/>
    <mergeCell ref="J128:J129"/>
    <mergeCell ref="B149:C149"/>
    <mergeCell ref="B151:C151"/>
    <mergeCell ref="A137:M137"/>
    <mergeCell ref="B138:M138"/>
    <mergeCell ref="B139:M139"/>
    <mergeCell ref="A128:A129"/>
    <mergeCell ref="I134:I135"/>
    <mergeCell ref="F134:F135"/>
    <mergeCell ref="E128:E129"/>
    <mergeCell ref="J19:J21"/>
    <mergeCell ref="K19:K21"/>
    <mergeCell ref="A19:A21"/>
    <mergeCell ref="B19:B21"/>
    <mergeCell ref="C19:C21"/>
    <mergeCell ref="D19:D21"/>
    <mergeCell ref="E19:E21"/>
    <mergeCell ref="F19:F21"/>
    <mergeCell ref="G19:G21"/>
    <mergeCell ref="H19:H21"/>
    <mergeCell ref="I19:I21"/>
    <mergeCell ref="A110:A111"/>
    <mergeCell ref="B110:B111"/>
    <mergeCell ref="C110:C111"/>
    <mergeCell ref="D110:D111"/>
    <mergeCell ref="E110:E111"/>
    <mergeCell ref="K96:K97"/>
    <mergeCell ref="K99:K100"/>
    <mergeCell ref="G110:G111"/>
    <mergeCell ref="I113:I114"/>
    <mergeCell ref="B108:M108"/>
    <mergeCell ref="I110:I111"/>
    <mergeCell ref="A102:A103"/>
    <mergeCell ref="B102:B103"/>
    <mergeCell ref="I102:I103"/>
    <mergeCell ref="E102:E103"/>
    <mergeCell ref="F102:F103"/>
    <mergeCell ref="C102:C103"/>
    <mergeCell ref="G102:G103"/>
    <mergeCell ref="D102:D103"/>
    <mergeCell ref="H102:H103"/>
    <mergeCell ref="J110:J111"/>
    <mergeCell ref="K110:K111"/>
    <mergeCell ref="A106:M106"/>
    <mergeCell ref="A113:A114"/>
    <mergeCell ref="A12:M12"/>
    <mergeCell ref="B15:M15"/>
    <mergeCell ref="A99:A100"/>
    <mergeCell ref="B99:B100"/>
    <mergeCell ref="C99:C100"/>
    <mergeCell ref="D99:D100"/>
    <mergeCell ref="A96:A97"/>
    <mergeCell ref="C96:C97"/>
    <mergeCell ref="J96:J97"/>
    <mergeCell ref="F96:F97"/>
    <mergeCell ref="A13:M13"/>
    <mergeCell ref="B14:M14"/>
    <mergeCell ref="D96:D97"/>
    <mergeCell ref="B96:B97"/>
    <mergeCell ref="E96:E97"/>
    <mergeCell ref="G96:G97"/>
    <mergeCell ref="I96:I97"/>
    <mergeCell ref="H96:H97"/>
    <mergeCell ref="E99:E100"/>
    <mergeCell ref="F99:F100"/>
    <mergeCell ref="I99:I100"/>
    <mergeCell ref="H99:H100"/>
    <mergeCell ref="A90:A91"/>
    <mergeCell ref="E90:E91"/>
    <mergeCell ref="A5:M5"/>
    <mergeCell ref="A6:M6"/>
    <mergeCell ref="L8:M9"/>
    <mergeCell ref="A8:A10"/>
    <mergeCell ref="B8:B10"/>
    <mergeCell ref="C8:C10"/>
    <mergeCell ref="D8:D10"/>
    <mergeCell ref="E8:E10"/>
    <mergeCell ref="F8:F10"/>
    <mergeCell ref="H8:K9"/>
    <mergeCell ref="G8:G10"/>
    <mergeCell ref="E93:E94"/>
    <mergeCell ref="A87:M87"/>
    <mergeCell ref="B90:B91"/>
    <mergeCell ref="C90:C91"/>
    <mergeCell ref="D90:D91"/>
    <mergeCell ref="G90:G91"/>
    <mergeCell ref="H90:H91"/>
    <mergeCell ref="I90:I91"/>
    <mergeCell ref="J90:J91"/>
    <mergeCell ref="K90:K91"/>
    <mergeCell ref="K93:K94"/>
    <mergeCell ref="F93:F94"/>
    <mergeCell ref="G93:G94"/>
    <mergeCell ref="H93:H94"/>
    <mergeCell ref="I93:I94"/>
    <mergeCell ref="J93:J94"/>
    <mergeCell ref="G99:G100"/>
    <mergeCell ref="H110:H111"/>
    <mergeCell ref="B109:M109"/>
    <mergeCell ref="F110:F111"/>
    <mergeCell ref="J102:J103"/>
    <mergeCell ref="K102:K103"/>
    <mergeCell ref="K113:K114"/>
    <mergeCell ref="A121:M121"/>
    <mergeCell ref="H80:H82"/>
    <mergeCell ref="I80:I82"/>
    <mergeCell ref="J80:J82"/>
    <mergeCell ref="K80:K82"/>
    <mergeCell ref="F80:F82"/>
    <mergeCell ref="G80:G82"/>
    <mergeCell ref="A80:A82"/>
    <mergeCell ref="B80:B82"/>
    <mergeCell ref="C80:C82"/>
    <mergeCell ref="D80:D82"/>
    <mergeCell ref="E80:E82"/>
    <mergeCell ref="F90:F91"/>
    <mergeCell ref="A93:A94"/>
    <mergeCell ref="B93:B94"/>
    <mergeCell ref="C93:C94"/>
    <mergeCell ref="D93:D94"/>
    <mergeCell ref="A122:M122"/>
    <mergeCell ref="B123:M123"/>
    <mergeCell ref="B124:M124"/>
    <mergeCell ref="A131:M131"/>
    <mergeCell ref="B132:M132"/>
    <mergeCell ref="C113:C114"/>
    <mergeCell ref="D113:D114"/>
    <mergeCell ref="E113:E114"/>
    <mergeCell ref="F113:F114"/>
    <mergeCell ref="G113:G114"/>
    <mergeCell ref="H113:H114"/>
    <mergeCell ref="I125:I126"/>
    <mergeCell ref="J125:J126"/>
    <mergeCell ref="K125:K126"/>
    <mergeCell ref="K128:K129"/>
    <mergeCell ref="B113:B114"/>
    <mergeCell ref="A125:A126"/>
    <mergeCell ref="B125:B126"/>
    <mergeCell ref="C125:C126"/>
    <mergeCell ref="D125:D126"/>
    <mergeCell ref="E125:E126"/>
    <mergeCell ref="F125:F126"/>
    <mergeCell ref="G125:G126"/>
    <mergeCell ref="H125:H126"/>
    <mergeCell ref="L81:L82"/>
    <mergeCell ref="M81:M82"/>
    <mergeCell ref="B166:C166"/>
    <mergeCell ref="B167:C167"/>
    <mergeCell ref="B168:C168"/>
    <mergeCell ref="B169:C169"/>
    <mergeCell ref="B170:C170"/>
    <mergeCell ref="B172:C172"/>
    <mergeCell ref="B173:C173"/>
    <mergeCell ref="B159:C159"/>
    <mergeCell ref="B160:C160"/>
    <mergeCell ref="B161:C161"/>
    <mergeCell ref="B162:C162"/>
    <mergeCell ref="B163:C163"/>
    <mergeCell ref="B164:C164"/>
    <mergeCell ref="B165:C165"/>
    <mergeCell ref="B156:C156"/>
    <mergeCell ref="J113:J114"/>
    <mergeCell ref="B152:C152"/>
    <mergeCell ref="B153:C153"/>
    <mergeCell ref="B154:C154"/>
    <mergeCell ref="B155:D155"/>
    <mergeCell ref="J99:J100"/>
    <mergeCell ref="A107:M107"/>
    <mergeCell ref="J117:J118"/>
    <mergeCell ref="K117:K118"/>
    <mergeCell ref="B117:B118"/>
    <mergeCell ref="E117:E118"/>
    <mergeCell ref="A117:A118"/>
    <mergeCell ref="C117:C118"/>
    <mergeCell ref="D117:D118"/>
    <mergeCell ref="G117:G118"/>
    <mergeCell ref="F117:F118"/>
    <mergeCell ref="H117:H118"/>
    <mergeCell ref="I117:I118"/>
  </mergeCells>
  <printOptions horizontalCentered="1" verticalCentered="1"/>
  <pageMargins left="0" right="0" top="0" bottom="0" header="0" footer="0"/>
  <pageSetup paperSize="9" scale="3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3"/>
  <sheetViews>
    <sheetView topLeftCell="A4" zoomScale="80" zoomScaleNormal="80" workbookViewId="0">
      <selection activeCell="A27" sqref="A27:I38"/>
    </sheetView>
  </sheetViews>
  <sheetFormatPr defaultColWidth="8.88671875" defaultRowHeight="15.6" x14ac:dyDescent="0.3"/>
  <cols>
    <col min="1" max="1" width="42.5546875" style="10" customWidth="1"/>
    <col min="2" max="2" width="18.5546875" style="10" customWidth="1"/>
    <col min="3" max="3" width="11.33203125" style="10" customWidth="1"/>
    <col min="4" max="4" width="11.5546875" style="24" customWidth="1"/>
    <col min="5" max="6" width="11.33203125" style="24" customWidth="1"/>
    <col min="7" max="7" width="11.109375" style="24" customWidth="1"/>
    <col min="8" max="8" width="10.5546875" style="24" customWidth="1"/>
    <col min="9" max="9" width="11" style="9" customWidth="1"/>
    <col min="10" max="10" width="8.88671875" style="9"/>
    <col min="11" max="11" width="11.5546875" style="9" bestFit="1" customWidth="1"/>
    <col min="12" max="12" width="26.88671875" style="9" customWidth="1"/>
    <col min="13" max="16384" width="8.88671875" style="9"/>
  </cols>
  <sheetData>
    <row r="1" spans="1:9" x14ac:dyDescent="0.3">
      <c r="A1" s="333" t="s">
        <v>183</v>
      </c>
      <c r="B1" s="334"/>
      <c r="C1" s="334"/>
      <c r="D1" s="334"/>
      <c r="E1" s="334"/>
      <c r="F1" s="334"/>
      <c r="G1" s="334"/>
      <c r="H1" s="334"/>
      <c r="I1" s="79"/>
    </row>
    <row r="2" spans="1:9" x14ac:dyDescent="0.3">
      <c r="A2" s="333" t="s">
        <v>182</v>
      </c>
      <c r="B2" s="333"/>
      <c r="C2" s="333"/>
      <c r="D2" s="333"/>
      <c r="E2" s="333"/>
      <c r="F2" s="333"/>
      <c r="G2" s="333"/>
      <c r="H2" s="333"/>
      <c r="I2" s="333"/>
    </row>
    <row r="3" spans="1:9" customFormat="1" x14ac:dyDescent="0.3">
      <c r="A3" s="333" t="s">
        <v>208</v>
      </c>
      <c r="B3" s="333"/>
      <c r="C3" s="333"/>
      <c r="D3" s="333"/>
      <c r="E3" s="333"/>
      <c r="F3" s="333"/>
      <c r="G3" s="333"/>
      <c r="H3" s="333"/>
      <c r="I3" s="333"/>
    </row>
    <row r="4" spans="1:9" ht="15.75" x14ac:dyDescent="0.25">
      <c r="A4" s="77"/>
      <c r="B4" s="78"/>
      <c r="C4" s="78"/>
      <c r="D4" s="78"/>
      <c r="E4" s="78"/>
      <c r="F4" s="78"/>
      <c r="G4" s="78"/>
      <c r="H4" s="78"/>
    </row>
    <row r="5" spans="1:9" ht="31.5" customHeight="1" x14ac:dyDescent="0.3">
      <c r="A5" s="147" t="s">
        <v>17</v>
      </c>
      <c r="B5" s="323" t="s">
        <v>301</v>
      </c>
      <c r="C5" s="323"/>
      <c r="D5" s="323"/>
      <c r="E5" s="323"/>
      <c r="F5" s="323"/>
      <c r="G5" s="323"/>
      <c r="H5" s="323"/>
      <c r="I5" s="323"/>
    </row>
    <row r="6" spans="1:9" ht="35.25" customHeight="1" x14ac:dyDescent="0.3">
      <c r="A6" s="147" t="s">
        <v>18</v>
      </c>
      <c r="B6" s="323" t="s">
        <v>214</v>
      </c>
      <c r="C6" s="323"/>
      <c r="D6" s="323"/>
      <c r="E6" s="323"/>
      <c r="F6" s="323"/>
      <c r="G6" s="323"/>
      <c r="H6" s="323"/>
      <c r="I6" s="323"/>
    </row>
    <row r="7" spans="1:9" ht="84" customHeight="1" x14ac:dyDescent="0.3">
      <c r="A7" s="146" t="s">
        <v>238</v>
      </c>
      <c r="B7" s="315" t="s">
        <v>279</v>
      </c>
      <c r="C7" s="316"/>
      <c r="D7" s="316"/>
      <c r="E7" s="316"/>
      <c r="F7" s="316"/>
      <c r="G7" s="316"/>
      <c r="H7" s="316"/>
      <c r="I7" s="317"/>
    </row>
    <row r="8" spans="1:9" x14ac:dyDescent="0.3">
      <c r="A8" s="335" t="s">
        <v>26</v>
      </c>
      <c r="B8" s="336" t="s">
        <v>100</v>
      </c>
      <c r="C8" s="337"/>
      <c r="D8" s="337"/>
      <c r="E8" s="337"/>
      <c r="F8" s="337"/>
      <c r="G8" s="337"/>
      <c r="H8" s="337"/>
      <c r="I8" s="338"/>
    </row>
    <row r="9" spans="1:9" ht="16.5" customHeight="1" x14ac:dyDescent="0.3">
      <c r="A9" s="321"/>
      <c r="B9" s="315" t="s">
        <v>101</v>
      </c>
      <c r="C9" s="316"/>
      <c r="D9" s="316"/>
      <c r="E9" s="316"/>
      <c r="F9" s="316"/>
      <c r="G9" s="316"/>
      <c r="H9" s="316"/>
      <c r="I9" s="317"/>
    </row>
    <row r="10" spans="1:9" ht="33.75" customHeight="1" x14ac:dyDescent="0.3">
      <c r="A10" s="147" t="s">
        <v>19</v>
      </c>
      <c r="B10" s="322" t="s">
        <v>324</v>
      </c>
      <c r="C10" s="322"/>
      <c r="D10" s="322"/>
      <c r="E10" s="322"/>
      <c r="F10" s="322"/>
      <c r="G10" s="322"/>
      <c r="H10" s="322"/>
      <c r="I10" s="322"/>
    </row>
    <row r="11" spans="1:9" ht="33" customHeight="1" x14ac:dyDescent="0.3">
      <c r="A11" s="147" t="s">
        <v>20</v>
      </c>
      <c r="B11" s="323" t="s">
        <v>277</v>
      </c>
      <c r="C11" s="323"/>
      <c r="D11" s="323"/>
      <c r="E11" s="323"/>
      <c r="F11" s="323"/>
      <c r="G11" s="323"/>
      <c r="H11" s="323"/>
      <c r="I11" s="323"/>
    </row>
    <row r="12" spans="1:9" ht="47.25" customHeight="1" x14ac:dyDescent="0.3">
      <c r="A12" s="147" t="s">
        <v>21</v>
      </c>
      <c r="B12" s="324" t="s">
        <v>276</v>
      </c>
      <c r="C12" s="324"/>
      <c r="D12" s="324"/>
      <c r="E12" s="324"/>
      <c r="F12" s="324"/>
      <c r="G12" s="324"/>
      <c r="H12" s="324"/>
      <c r="I12" s="324"/>
    </row>
    <row r="13" spans="1:9" ht="49.5" customHeight="1" x14ac:dyDescent="0.3">
      <c r="A13" s="145" t="s">
        <v>22</v>
      </c>
      <c r="B13" s="312" t="s">
        <v>278</v>
      </c>
      <c r="C13" s="313"/>
      <c r="D13" s="313"/>
      <c r="E13" s="313"/>
      <c r="F13" s="313"/>
      <c r="G13" s="313"/>
      <c r="H13" s="313"/>
      <c r="I13" s="314"/>
    </row>
    <row r="14" spans="1:9" ht="36.6" customHeight="1" x14ac:dyDescent="0.3">
      <c r="A14" s="148" t="s">
        <v>23</v>
      </c>
      <c r="B14" s="311" t="s">
        <v>179</v>
      </c>
      <c r="C14" s="311"/>
      <c r="D14" s="311"/>
      <c r="E14" s="311"/>
      <c r="F14" s="311"/>
      <c r="G14" s="311"/>
      <c r="H14" s="311"/>
      <c r="I14" s="311"/>
    </row>
    <row r="15" spans="1:9" ht="36.6" customHeight="1" x14ac:dyDescent="0.3">
      <c r="A15" s="206" t="s">
        <v>367</v>
      </c>
      <c r="B15" s="207" t="s">
        <v>214</v>
      </c>
      <c r="C15" s="208"/>
      <c r="D15" s="208"/>
      <c r="E15" s="208"/>
      <c r="F15" s="208"/>
      <c r="G15" s="208"/>
      <c r="H15" s="208"/>
      <c r="I15" s="209"/>
    </row>
    <row r="16" spans="1:9" x14ac:dyDescent="0.3">
      <c r="A16" s="319" t="s">
        <v>239</v>
      </c>
      <c r="B16" s="327" t="s">
        <v>180</v>
      </c>
      <c r="C16" s="328"/>
      <c r="D16" s="328"/>
      <c r="E16" s="76">
        <f>C19</f>
        <v>61951.05</v>
      </c>
      <c r="F16" s="328" t="s">
        <v>181</v>
      </c>
      <c r="G16" s="328"/>
      <c r="H16" s="328"/>
      <c r="I16" s="329"/>
    </row>
    <row r="17" spans="1:9" ht="31.2" x14ac:dyDescent="0.3">
      <c r="A17" s="320"/>
      <c r="B17" s="123" t="s">
        <v>240</v>
      </c>
      <c r="C17" s="12" t="s">
        <v>25</v>
      </c>
      <c r="D17" s="23" t="s">
        <v>51</v>
      </c>
      <c r="E17" s="133" t="s">
        <v>56</v>
      </c>
      <c r="F17" s="133" t="s">
        <v>52</v>
      </c>
      <c r="G17" s="133" t="s">
        <v>53</v>
      </c>
      <c r="H17" s="23" t="s">
        <v>54</v>
      </c>
      <c r="I17" s="73" t="s">
        <v>55</v>
      </c>
    </row>
    <row r="18" spans="1:9" x14ac:dyDescent="0.3">
      <c r="A18" s="321"/>
      <c r="B18" s="122" t="s">
        <v>215</v>
      </c>
      <c r="C18" s="74">
        <f>SUM(D18:I18)</f>
        <v>61951.05</v>
      </c>
      <c r="D18" s="125">
        <f>'таблица 4 '!I10</f>
        <v>5799.7499999999991</v>
      </c>
      <c r="E18" s="134">
        <f>'таблица 4 '!J10</f>
        <v>13248.6</v>
      </c>
      <c r="F18" s="134">
        <f>'таблица 4 '!K10</f>
        <v>14604.6</v>
      </c>
      <c r="G18" s="135">
        <f>'таблица 4 '!L10</f>
        <v>9868.4</v>
      </c>
      <c r="H18" s="124">
        <f>'таблица 4 '!M10</f>
        <v>9649.4</v>
      </c>
      <c r="I18" s="124">
        <f>'таблица 4 '!N10</f>
        <v>8780.2999999999993</v>
      </c>
    </row>
    <row r="19" spans="1:9" ht="41.4" x14ac:dyDescent="0.3">
      <c r="A19" s="321"/>
      <c r="B19" s="122" t="s">
        <v>216</v>
      </c>
      <c r="C19" s="74">
        <f>SUM(D19:I19)</f>
        <v>61951.05</v>
      </c>
      <c r="D19" s="75">
        <f>'таблица 4 '!I11</f>
        <v>5799.7499999999991</v>
      </c>
      <c r="E19" s="136">
        <f>'таблица 4 '!J11</f>
        <v>13248.6</v>
      </c>
      <c r="F19" s="136">
        <f>'таблица 4 '!K11</f>
        <v>14604.6</v>
      </c>
      <c r="G19" s="136">
        <f>'таблица 4 '!L11</f>
        <v>9868.4</v>
      </c>
      <c r="H19" s="75">
        <f>'таблица 4 '!M11</f>
        <v>9649.4</v>
      </c>
      <c r="I19" s="75">
        <f>'таблица 4 '!N11</f>
        <v>8780.2999999999993</v>
      </c>
    </row>
    <row r="20" spans="1:9" x14ac:dyDescent="0.3">
      <c r="A20" s="321"/>
      <c r="B20" s="122" t="s">
        <v>217</v>
      </c>
      <c r="C20" s="74">
        <f>SUM(D20:I20)</f>
        <v>61951.05</v>
      </c>
      <c r="D20" s="75">
        <f>'таблица 4 '!I12</f>
        <v>5799.7499999999991</v>
      </c>
      <c r="E20" s="136">
        <f>'таблица 4 '!J12</f>
        <v>13248.6</v>
      </c>
      <c r="F20" s="136">
        <f>'таблица 4 '!K12</f>
        <v>14604.6</v>
      </c>
      <c r="G20" s="136">
        <f>'таблица 4 '!L12</f>
        <v>9868.4</v>
      </c>
      <c r="H20" s="75">
        <f>'таблица 4 '!M12</f>
        <v>9649.4</v>
      </c>
      <c r="I20" s="75">
        <f>'таблица 4 '!N12</f>
        <v>8780.2999999999993</v>
      </c>
    </row>
    <row r="21" spans="1:9" ht="27.6" x14ac:dyDescent="0.3">
      <c r="A21" s="321"/>
      <c r="B21" s="122" t="s">
        <v>385</v>
      </c>
      <c r="C21" s="74">
        <f t="shared" ref="C21" si="0">SUM(D21:I21)</f>
        <v>0</v>
      </c>
      <c r="D21" s="75">
        <f>'таблица 4 '!I13</f>
        <v>0</v>
      </c>
      <c r="E21" s="75">
        <f>'таблица 4 '!J13</f>
        <v>0</v>
      </c>
      <c r="F21" s="75">
        <f>'таблица 4 '!K13</f>
        <v>0</v>
      </c>
      <c r="G21" s="75">
        <f>'таблица 4 '!L13</f>
        <v>0</v>
      </c>
      <c r="H21" s="75">
        <f>'таблица 4 '!M13</f>
        <v>0</v>
      </c>
      <c r="I21" s="75">
        <f>'таблица 4 '!N13</f>
        <v>0</v>
      </c>
    </row>
    <row r="22" spans="1:9" ht="51.75" customHeight="1" x14ac:dyDescent="0.3">
      <c r="A22" s="204" t="s">
        <v>368</v>
      </c>
      <c r="B22" s="330" t="s">
        <v>214</v>
      </c>
      <c r="C22" s="331"/>
      <c r="D22" s="331"/>
      <c r="E22" s="331"/>
      <c r="F22" s="331"/>
      <c r="G22" s="331"/>
      <c r="H22" s="331"/>
      <c r="I22" s="332"/>
    </row>
    <row r="23" spans="1:9" ht="129.75" customHeight="1" x14ac:dyDescent="0.3">
      <c r="A23" s="144" t="s">
        <v>24</v>
      </c>
      <c r="B23" s="326" t="s">
        <v>280</v>
      </c>
      <c r="C23" s="326"/>
      <c r="D23" s="326"/>
      <c r="E23" s="326"/>
      <c r="F23" s="326"/>
      <c r="G23" s="326"/>
      <c r="H23" s="326"/>
      <c r="I23" s="326"/>
    </row>
    <row r="25" spans="1:9" ht="17.399999999999999" x14ac:dyDescent="0.3">
      <c r="A25" s="325" t="s">
        <v>191</v>
      </c>
      <c r="B25" s="325"/>
      <c r="C25" s="325"/>
      <c r="D25" s="325"/>
      <c r="E25" s="325"/>
      <c r="F25" s="325"/>
      <c r="G25" s="325"/>
      <c r="H25" s="325"/>
      <c r="I25" s="325"/>
    </row>
    <row r="27" spans="1:9" ht="15.75" customHeight="1" x14ac:dyDescent="0.3">
      <c r="A27" s="318" t="s">
        <v>281</v>
      </c>
      <c r="B27" s="318"/>
      <c r="C27" s="318"/>
      <c r="D27" s="318"/>
      <c r="E27" s="318"/>
      <c r="F27" s="318"/>
      <c r="G27" s="318"/>
      <c r="H27" s="318"/>
      <c r="I27" s="318"/>
    </row>
    <row r="28" spans="1:9" x14ac:dyDescent="0.3">
      <c r="A28" s="318"/>
      <c r="B28" s="318"/>
      <c r="C28" s="318"/>
      <c r="D28" s="318"/>
      <c r="E28" s="318"/>
      <c r="F28" s="318"/>
      <c r="G28" s="318"/>
      <c r="H28" s="318"/>
      <c r="I28" s="318"/>
    </row>
    <row r="29" spans="1:9" x14ac:dyDescent="0.3">
      <c r="A29" s="318"/>
      <c r="B29" s="318"/>
      <c r="C29" s="318"/>
      <c r="D29" s="318"/>
      <c r="E29" s="318"/>
      <c r="F29" s="318"/>
      <c r="G29" s="318"/>
      <c r="H29" s="318"/>
      <c r="I29" s="318"/>
    </row>
    <row r="30" spans="1:9" x14ac:dyDescent="0.3">
      <c r="A30" s="318"/>
      <c r="B30" s="318"/>
      <c r="C30" s="318"/>
      <c r="D30" s="318"/>
      <c r="E30" s="318"/>
      <c r="F30" s="318"/>
      <c r="G30" s="318"/>
      <c r="H30" s="318"/>
      <c r="I30" s="318"/>
    </row>
    <row r="31" spans="1:9" x14ac:dyDescent="0.3">
      <c r="A31" s="318"/>
      <c r="B31" s="318"/>
      <c r="C31" s="318"/>
      <c r="D31" s="318"/>
      <c r="E31" s="318"/>
      <c r="F31" s="318"/>
      <c r="G31" s="318"/>
      <c r="H31" s="318"/>
      <c r="I31" s="318"/>
    </row>
    <row r="32" spans="1:9" x14ac:dyDescent="0.3">
      <c r="A32" s="318"/>
      <c r="B32" s="318"/>
      <c r="C32" s="318"/>
      <c r="D32" s="318"/>
      <c r="E32" s="318"/>
      <c r="F32" s="318"/>
      <c r="G32" s="318"/>
      <c r="H32" s="318"/>
      <c r="I32" s="318"/>
    </row>
    <row r="33" spans="1:9" x14ac:dyDescent="0.3">
      <c r="A33" s="318"/>
      <c r="B33" s="318"/>
      <c r="C33" s="318"/>
      <c r="D33" s="318"/>
      <c r="E33" s="318"/>
      <c r="F33" s="318"/>
      <c r="G33" s="318"/>
      <c r="H33" s="318"/>
      <c r="I33" s="318"/>
    </row>
    <row r="34" spans="1:9" x14ac:dyDescent="0.3">
      <c r="A34" s="318"/>
      <c r="B34" s="318"/>
      <c r="C34" s="318"/>
      <c r="D34" s="318"/>
      <c r="E34" s="318"/>
      <c r="F34" s="318"/>
      <c r="G34" s="318"/>
      <c r="H34" s="318"/>
      <c r="I34" s="318"/>
    </row>
    <row r="35" spans="1:9" x14ac:dyDescent="0.3">
      <c r="A35" s="318"/>
      <c r="B35" s="318"/>
      <c r="C35" s="318"/>
      <c r="D35" s="318"/>
      <c r="E35" s="318"/>
      <c r="F35" s="318"/>
      <c r="G35" s="318"/>
      <c r="H35" s="318"/>
      <c r="I35" s="318"/>
    </row>
    <row r="36" spans="1:9" x14ac:dyDescent="0.3">
      <c r="A36" s="318"/>
      <c r="B36" s="318"/>
      <c r="C36" s="318"/>
      <c r="D36" s="318"/>
      <c r="E36" s="318"/>
      <c r="F36" s="318"/>
      <c r="G36" s="318"/>
      <c r="H36" s="318"/>
      <c r="I36" s="318"/>
    </row>
    <row r="37" spans="1:9" x14ac:dyDescent="0.3">
      <c r="A37" s="318"/>
      <c r="B37" s="318"/>
      <c r="C37" s="318"/>
      <c r="D37" s="318"/>
      <c r="E37" s="318"/>
      <c r="F37" s="318"/>
      <c r="G37" s="318"/>
      <c r="H37" s="318"/>
      <c r="I37" s="318"/>
    </row>
    <row r="38" spans="1:9" x14ac:dyDescent="0.3">
      <c r="A38" s="318"/>
      <c r="B38" s="318"/>
      <c r="C38" s="318"/>
      <c r="D38" s="318"/>
      <c r="E38" s="318"/>
      <c r="F38" s="318"/>
      <c r="G38" s="318"/>
      <c r="H38" s="318"/>
      <c r="I38" s="318"/>
    </row>
    <row r="39" spans="1:9" x14ac:dyDescent="0.3">
      <c r="D39" s="10"/>
      <c r="E39" s="10"/>
      <c r="F39" s="10"/>
      <c r="G39" s="10"/>
      <c r="H39" s="10"/>
      <c r="I39" s="10"/>
    </row>
    <row r="40" spans="1:9" x14ac:dyDescent="0.3">
      <c r="D40" s="10"/>
      <c r="E40" s="10"/>
      <c r="F40" s="10"/>
      <c r="G40" s="10"/>
      <c r="H40" s="10"/>
      <c r="I40" s="10"/>
    </row>
    <row r="41" spans="1:9" x14ac:dyDescent="0.3">
      <c r="D41" s="10"/>
      <c r="E41" s="10"/>
      <c r="F41" s="10"/>
      <c r="G41" s="10"/>
      <c r="H41" s="10"/>
      <c r="I41" s="10"/>
    </row>
    <row r="42" spans="1:9" x14ac:dyDescent="0.3">
      <c r="D42" s="10"/>
      <c r="E42" s="10"/>
      <c r="F42" s="10"/>
      <c r="G42" s="10"/>
      <c r="H42" s="10"/>
      <c r="I42" s="10"/>
    </row>
    <row r="43" spans="1:9" x14ac:dyDescent="0.3">
      <c r="D43" s="10"/>
      <c r="E43" s="10"/>
      <c r="F43" s="10"/>
      <c r="G43" s="10"/>
      <c r="H43" s="10"/>
      <c r="I43" s="10"/>
    </row>
  </sheetData>
  <mergeCells count="21">
    <mergeCell ref="A1:H1"/>
    <mergeCell ref="A8:A9"/>
    <mergeCell ref="B5:I5"/>
    <mergeCell ref="B6:I6"/>
    <mergeCell ref="B8:I8"/>
    <mergeCell ref="B9:I9"/>
    <mergeCell ref="A2:I2"/>
    <mergeCell ref="A3:I3"/>
    <mergeCell ref="B14:I14"/>
    <mergeCell ref="B13:I13"/>
    <mergeCell ref="B7:I7"/>
    <mergeCell ref="A27:I38"/>
    <mergeCell ref="A16:A21"/>
    <mergeCell ref="B10:I10"/>
    <mergeCell ref="B11:I11"/>
    <mergeCell ref="B12:I12"/>
    <mergeCell ref="A25:I25"/>
    <mergeCell ref="B23:I23"/>
    <mergeCell ref="B16:D16"/>
    <mergeCell ref="F16:I16"/>
    <mergeCell ref="B22:I22"/>
  </mergeCells>
  <pageMargins left="0.51181102362204722" right="0.31496062992125984" top="0.55118110236220474" bottom="0.55118110236220474" header="0.31496062992125984" footer="0.31496062992125984"/>
  <pageSetup paperSize="9" scale="6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zoomScale="90" zoomScaleNormal="90" workbookViewId="0">
      <selection activeCell="B23" sqref="B23:I23"/>
    </sheetView>
  </sheetViews>
  <sheetFormatPr defaultRowHeight="14.4" x14ac:dyDescent="0.3"/>
  <cols>
    <col min="1" max="1" width="30.44140625" customWidth="1"/>
    <col min="2" max="2" width="25.33203125" customWidth="1"/>
    <col min="3" max="3" width="9.44140625" customWidth="1"/>
    <col min="5" max="6" width="9.6640625" customWidth="1"/>
    <col min="7" max="7" width="9.44140625" customWidth="1"/>
  </cols>
  <sheetData>
    <row r="1" spans="1:9" ht="15.6" x14ac:dyDescent="0.3">
      <c r="A1" s="333" t="s">
        <v>183</v>
      </c>
      <c r="B1" s="334"/>
      <c r="C1" s="334"/>
      <c r="D1" s="334"/>
      <c r="E1" s="334"/>
      <c r="F1" s="334"/>
      <c r="G1" s="334"/>
      <c r="H1" s="334"/>
      <c r="I1" s="79"/>
    </row>
    <row r="2" spans="1:9" ht="15.6" x14ac:dyDescent="0.3">
      <c r="A2" s="333" t="s">
        <v>297</v>
      </c>
      <c r="B2" s="333"/>
      <c r="C2" s="333"/>
      <c r="D2" s="333"/>
      <c r="E2" s="333"/>
      <c r="F2" s="333"/>
      <c r="G2" s="333"/>
      <c r="H2" s="333"/>
      <c r="I2" s="333"/>
    </row>
    <row r="3" spans="1:9" ht="15.6" x14ac:dyDescent="0.3">
      <c r="A3" s="333" t="s">
        <v>207</v>
      </c>
      <c r="B3" s="333"/>
      <c r="C3" s="333"/>
      <c r="D3" s="333"/>
      <c r="E3" s="333"/>
      <c r="F3" s="333"/>
      <c r="G3" s="333"/>
      <c r="H3" s="333"/>
      <c r="I3" s="333"/>
    </row>
    <row r="4" spans="1:9" ht="15.6" x14ac:dyDescent="0.3">
      <c r="A4" s="333" t="s">
        <v>208</v>
      </c>
      <c r="B4" s="333"/>
      <c r="C4" s="333"/>
      <c r="D4" s="333"/>
      <c r="E4" s="333"/>
      <c r="F4" s="333"/>
      <c r="G4" s="333"/>
      <c r="H4" s="333"/>
      <c r="I4" s="333"/>
    </row>
    <row r="5" spans="1:9" ht="15.75" x14ac:dyDescent="0.25">
      <c r="A5" s="77"/>
      <c r="B5" s="80"/>
      <c r="C5" s="80"/>
      <c r="D5" s="80"/>
      <c r="E5" s="80"/>
      <c r="F5" s="80"/>
      <c r="G5" s="80"/>
      <c r="H5" s="80"/>
      <c r="I5" s="9"/>
    </row>
    <row r="6" spans="1:9" ht="32.25" customHeight="1" x14ac:dyDescent="0.3">
      <c r="A6" s="11" t="s">
        <v>193</v>
      </c>
      <c r="B6" s="323" t="s">
        <v>298</v>
      </c>
      <c r="C6" s="323"/>
      <c r="D6" s="323"/>
      <c r="E6" s="323"/>
      <c r="F6" s="323"/>
      <c r="G6" s="323"/>
      <c r="H6" s="323"/>
      <c r="I6" s="323"/>
    </row>
    <row r="7" spans="1:9" ht="80.25" customHeight="1" x14ac:dyDescent="0.3">
      <c r="A7" s="11" t="s">
        <v>299</v>
      </c>
      <c r="B7" s="323" t="s">
        <v>279</v>
      </c>
      <c r="C7" s="323"/>
      <c r="D7" s="323"/>
      <c r="E7" s="323"/>
      <c r="F7" s="323"/>
      <c r="G7" s="323"/>
      <c r="H7" s="323"/>
      <c r="I7" s="323"/>
    </row>
    <row r="8" spans="1:9" s="9" customFormat="1" ht="49.5" customHeight="1" x14ac:dyDescent="0.3">
      <c r="A8" s="11" t="s">
        <v>374</v>
      </c>
      <c r="B8" s="322" t="s">
        <v>194</v>
      </c>
      <c r="C8" s="322"/>
      <c r="D8" s="322"/>
      <c r="E8" s="322"/>
      <c r="F8" s="322"/>
      <c r="G8" s="322"/>
      <c r="H8" s="322"/>
      <c r="I8" s="322"/>
    </row>
    <row r="9" spans="1:9" ht="21.75" customHeight="1" x14ac:dyDescent="0.3">
      <c r="A9" s="11" t="s">
        <v>195</v>
      </c>
      <c r="B9" s="323" t="s">
        <v>233</v>
      </c>
      <c r="C9" s="323"/>
      <c r="D9" s="323"/>
      <c r="E9" s="323"/>
      <c r="F9" s="323"/>
      <c r="G9" s="323"/>
      <c r="H9" s="323"/>
      <c r="I9" s="323"/>
    </row>
    <row r="10" spans="1:9" ht="36" customHeight="1" x14ac:dyDescent="0.3">
      <c r="A10" s="11" t="s">
        <v>370</v>
      </c>
      <c r="B10" s="324" t="s">
        <v>196</v>
      </c>
      <c r="C10" s="324"/>
      <c r="D10" s="324"/>
      <c r="E10" s="324"/>
      <c r="F10" s="324"/>
      <c r="G10" s="324"/>
      <c r="H10" s="324"/>
      <c r="I10" s="324"/>
    </row>
    <row r="11" spans="1:9" ht="51" customHeight="1" x14ac:dyDescent="0.3">
      <c r="A11" s="319" t="s">
        <v>369</v>
      </c>
      <c r="B11" s="343" t="s">
        <v>199</v>
      </c>
      <c r="C11" s="344"/>
      <c r="D11" s="344"/>
      <c r="E11" s="344"/>
      <c r="F11" s="344"/>
      <c r="G11" s="344"/>
      <c r="H11" s="344"/>
      <c r="I11" s="345"/>
    </row>
    <row r="12" spans="1:9" ht="65.25" customHeight="1" x14ac:dyDescent="0.3">
      <c r="A12" s="320"/>
      <c r="B12" s="340" t="s">
        <v>200</v>
      </c>
      <c r="C12" s="341"/>
      <c r="D12" s="341"/>
      <c r="E12" s="341"/>
      <c r="F12" s="341"/>
      <c r="G12" s="341"/>
      <c r="H12" s="341"/>
      <c r="I12" s="342"/>
    </row>
    <row r="13" spans="1:9" ht="18.75" customHeight="1" x14ac:dyDescent="0.3">
      <c r="A13" s="320"/>
      <c r="B13" s="346" t="s">
        <v>198</v>
      </c>
      <c r="C13" s="347"/>
      <c r="D13" s="347"/>
      <c r="E13" s="347"/>
      <c r="F13" s="347"/>
      <c r="G13" s="347"/>
      <c r="H13" s="347"/>
      <c r="I13" s="348"/>
    </row>
    <row r="14" spans="1:9" ht="31.2" x14ac:dyDescent="0.3">
      <c r="A14" s="22" t="s">
        <v>197</v>
      </c>
      <c r="B14" s="311" t="s">
        <v>179</v>
      </c>
      <c r="C14" s="311"/>
      <c r="D14" s="311"/>
      <c r="E14" s="311"/>
      <c r="F14" s="311"/>
      <c r="G14" s="311"/>
      <c r="H14" s="311"/>
      <c r="I14" s="311"/>
    </row>
    <row r="15" spans="1:9" ht="46.8" x14ac:dyDescent="0.3">
      <c r="A15" s="210" t="s">
        <v>371</v>
      </c>
      <c r="B15" s="349" t="s">
        <v>214</v>
      </c>
      <c r="C15" s="350"/>
      <c r="D15" s="350"/>
      <c r="E15" s="350"/>
      <c r="F15" s="350"/>
      <c r="G15" s="350"/>
      <c r="H15" s="350"/>
      <c r="I15" s="351"/>
    </row>
    <row r="16" spans="1:9" ht="15.6" x14ac:dyDescent="0.3">
      <c r="A16" s="319" t="s">
        <v>372</v>
      </c>
      <c r="B16" s="327" t="s">
        <v>180</v>
      </c>
      <c r="C16" s="328"/>
      <c r="D16" s="328"/>
      <c r="E16" s="76">
        <f>C19</f>
        <v>58893.649999999994</v>
      </c>
      <c r="F16" s="328" t="s">
        <v>181</v>
      </c>
      <c r="G16" s="328"/>
      <c r="H16" s="328"/>
      <c r="I16" s="329"/>
    </row>
    <row r="17" spans="1:9" ht="31.2" x14ac:dyDescent="0.3">
      <c r="A17" s="320"/>
      <c r="B17" s="123" t="s">
        <v>240</v>
      </c>
      <c r="C17" s="12" t="s">
        <v>25</v>
      </c>
      <c r="D17" s="23" t="s">
        <v>51</v>
      </c>
      <c r="E17" s="23" t="s">
        <v>56</v>
      </c>
      <c r="F17" s="23" t="s">
        <v>52</v>
      </c>
      <c r="G17" s="23" t="s">
        <v>53</v>
      </c>
      <c r="H17" s="23" t="s">
        <v>54</v>
      </c>
      <c r="I17" s="73" t="s">
        <v>55</v>
      </c>
    </row>
    <row r="18" spans="1:9" ht="15.6" x14ac:dyDescent="0.3">
      <c r="A18" s="321"/>
      <c r="B18" s="122" t="s">
        <v>215</v>
      </c>
      <c r="C18" s="74">
        <f>SUM(D18:I18)</f>
        <v>58893.649999999994</v>
      </c>
      <c r="D18" s="74">
        <f>'таблица 4 '!I14</f>
        <v>4624.7499999999991</v>
      </c>
      <c r="E18" s="74">
        <f>'таблица 4 '!J14</f>
        <v>12970.300000000001</v>
      </c>
      <c r="F18" s="74">
        <f>'таблица 4 '!K14</f>
        <v>14254.5</v>
      </c>
      <c r="G18" s="74">
        <f>'таблица 4 '!L14</f>
        <v>9350.4</v>
      </c>
      <c r="H18" s="74">
        <f>'таблица 4 '!M14</f>
        <v>9131.4</v>
      </c>
      <c r="I18" s="74">
        <f>'таблица 4 '!N14</f>
        <v>8562.2999999999993</v>
      </c>
    </row>
    <row r="19" spans="1:9" ht="27.6" x14ac:dyDescent="0.3">
      <c r="A19" s="321"/>
      <c r="B19" s="122" t="s">
        <v>216</v>
      </c>
      <c r="C19" s="74">
        <f>SUM(D19:I19)</f>
        <v>58893.649999999994</v>
      </c>
      <c r="D19" s="75">
        <f>'таблица 4 '!I15</f>
        <v>4624.7499999999991</v>
      </c>
      <c r="E19" s="75">
        <f>'таблица 4 '!J15</f>
        <v>12970.300000000001</v>
      </c>
      <c r="F19" s="75">
        <f>'таблица 4 '!K15</f>
        <v>14254.5</v>
      </c>
      <c r="G19" s="75">
        <f>'таблица 4 '!L15</f>
        <v>9350.4</v>
      </c>
      <c r="H19" s="75">
        <f>'таблица 4 '!M15</f>
        <v>9131.4</v>
      </c>
      <c r="I19" s="75">
        <f>'таблица 4 '!N15</f>
        <v>8562.2999999999993</v>
      </c>
    </row>
    <row r="20" spans="1:9" ht="15.6" x14ac:dyDescent="0.3">
      <c r="A20" s="321"/>
      <c r="B20" s="122" t="s">
        <v>217</v>
      </c>
      <c r="C20" s="74">
        <f>SUM(D20:I20)</f>
        <v>58893.649999999994</v>
      </c>
      <c r="D20" s="75">
        <f>'таблица 4 '!I16</f>
        <v>4624.7499999999991</v>
      </c>
      <c r="E20" s="75">
        <f>'таблица 4 '!J16</f>
        <v>12970.300000000001</v>
      </c>
      <c r="F20" s="75">
        <f>'таблица 4 '!K16</f>
        <v>14254.5</v>
      </c>
      <c r="G20" s="75">
        <f>'таблица 4 '!L16</f>
        <v>9350.4</v>
      </c>
      <c r="H20" s="75">
        <f>'таблица 4 '!M16</f>
        <v>9131.4</v>
      </c>
      <c r="I20" s="75">
        <f>'таблица 4 '!N16</f>
        <v>8562.2999999999993</v>
      </c>
    </row>
    <row r="21" spans="1:9" ht="15.6" x14ac:dyDescent="0.3">
      <c r="A21" s="321"/>
      <c r="B21" s="122" t="s">
        <v>385</v>
      </c>
      <c r="C21" s="74">
        <f t="shared" ref="C21" si="0">SUM(D21:I21)</f>
        <v>0</v>
      </c>
      <c r="D21" s="75">
        <f>'таблица 4 '!I17</f>
        <v>0</v>
      </c>
      <c r="E21" s="75">
        <f>'таблица 4 '!J17</f>
        <v>0</v>
      </c>
      <c r="F21" s="75">
        <f>'таблица 4 '!K17</f>
        <v>0</v>
      </c>
      <c r="G21" s="75">
        <f>'таблица 4 '!L17</f>
        <v>0</v>
      </c>
      <c r="H21" s="75">
        <f>'таблица 4 '!M17</f>
        <v>0</v>
      </c>
      <c r="I21" s="75">
        <f>'таблица 4 '!N17</f>
        <v>0</v>
      </c>
    </row>
    <row r="22" spans="1:9" ht="62.4" x14ac:dyDescent="0.3">
      <c r="A22" s="204" t="s">
        <v>368</v>
      </c>
      <c r="B22" s="330" t="s">
        <v>214</v>
      </c>
      <c r="C22" s="331"/>
      <c r="D22" s="331"/>
      <c r="E22" s="331"/>
      <c r="F22" s="331"/>
      <c r="G22" s="331"/>
      <c r="H22" s="331"/>
      <c r="I22" s="332"/>
    </row>
    <row r="23" spans="1:9" ht="147" customHeight="1" x14ac:dyDescent="0.3">
      <c r="A23" s="203" t="s">
        <v>373</v>
      </c>
      <c r="B23" s="339" t="s">
        <v>392</v>
      </c>
      <c r="C23" s="339"/>
      <c r="D23" s="339"/>
      <c r="E23" s="339"/>
      <c r="F23" s="339"/>
      <c r="G23" s="339"/>
      <c r="H23" s="339"/>
      <c r="I23" s="339"/>
    </row>
  </sheetData>
  <mergeCells count="20">
    <mergeCell ref="B23:I23"/>
    <mergeCell ref="A2:I2"/>
    <mergeCell ref="B8:I8"/>
    <mergeCell ref="B12:I12"/>
    <mergeCell ref="B14:I14"/>
    <mergeCell ref="A16:A21"/>
    <mergeCell ref="B16:D16"/>
    <mergeCell ref="F16:I16"/>
    <mergeCell ref="B9:I9"/>
    <mergeCell ref="B10:I10"/>
    <mergeCell ref="A11:A13"/>
    <mergeCell ref="B11:I11"/>
    <mergeCell ref="B13:I13"/>
    <mergeCell ref="B22:I22"/>
    <mergeCell ref="B15:I15"/>
    <mergeCell ref="A1:H1"/>
    <mergeCell ref="A3:I3"/>
    <mergeCell ref="B6:I6"/>
    <mergeCell ref="B7:I7"/>
    <mergeCell ref="A4:I4"/>
  </mergeCells>
  <pageMargins left="0.70866141732283472" right="0.70866141732283472" top="0.74803149606299213" bottom="0.74803149606299213" header="0.31496062992125984" footer="0.31496062992125984"/>
  <pageSetup paperSize="9"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workbookViewId="0">
      <selection activeCell="B22" sqref="B22:I23"/>
    </sheetView>
  </sheetViews>
  <sheetFormatPr defaultRowHeight="14.4" x14ac:dyDescent="0.3"/>
  <cols>
    <col min="1" max="1" width="36.5546875" customWidth="1"/>
    <col min="2" max="2" width="24.109375" customWidth="1"/>
  </cols>
  <sheetData>
    <row r="1" spans="1:9" ht="15.6" x14ac:dyDescent="0.3">
      <c r="A1" s="333" t="s">
        <v>183</v>
      </c>
      <c r="B1" s="334"/>
      <c r="C1" s="334"/>
      <c r="D1" s="334"/>
      <c r="E1" s="334"/>
      <c r="F1" s="334"/>
      <c r="G1" s="334"/>
      <c r="H1" s="334"/>
      <c r="I1" s="79"/>
    </row>
    <row r="2" spans="1:9" ht="15.6" x14ac:dyDescent="0.3">
      <c r="A2" s="333" t="s">
        <v>300</v>
      </c>
      <c r="B2" s="333"/>
      <c r="C2" s="333"/>
      <c r="D2" s="333"/>
      <c r="E2" s="333"/>
      <c r="F2" s="333"/>
      <c r="G2" s="333"/>
      <c r="H2" s="333"/>
      <c r="I2" s="333"/>
    </row>
    <row r="3" spans="1:9" ht="15.6" x14ac:dyDescent="0.3">
      <c r="A3" s="333" t="s">
        <v>182</v>
      </c>
      <c r="B3" s="333"/>
      <c r="C3" s="333"/>
      <c r="D3" s="333"/>
      <c r="E3" s="333"/>
      <c r="F3" s="333"/>
      <c r="G3" s="333"/>
      <c r="H3" s="333"/>
      <c r="I3" s="333"/>
    </row>
    <row r="4" spans="1:9" ht="15.6" x14ac:dyDescent="0.3">
      <c r="A4" s="333" t="s">
        <v>208</v>
      </c>
      <c r="B4" s="333"/>
      <c r="C4" s="333"/>
      <c r="D4" s="333"/>
      <c r="E4" s="333"/>
      <c r="F4" s="333"/>
      <c r="G4" s="333"/>
      <c r="H4" s="333"/>
      <c r="I4" s="333"/>
    </row>
    <row r="5" spans="1:9" ht="15.75" x14ac:dyDescent="0.25">
      <c r="A5" s="77"/>
      <c r="B5" s="80"/>
      <c r="C5" s="80"/>
      <c r="D5" s="80"/>
      <c r="E5" s="80"/>
      <c r="F5" s="80"/>
      <c r="G5" s="80"/>
      <c r="H5" s="80"/>
      <c r="I5" s="9"/>
    </row>
    <row r="6" spans="1:9" ht="32.25" customHeight="1" x14ac:dyDescent="0.3">
      <c r="A6" s="11" t="s">
        <v>193</v>
      </c>
      <c r="B6" s="352" t="s">
        <v>241</v>
      </c>
      <c r="C6" s="352"/>
      <c r="D6" s="352"/>
      <c r="E6" s="352"/>
      <c r="F6" s="352"/>
      <c r="G6" s="352"/>
      <c r="H6" s="352"/>
      <c r="I6" s="352"/>
    </row>
    <row r="7" spans="1:9" ht="31.2" x14ac:dyDescent="0.3">
      <c r="A7" s="11" t="s">
        <v>237</v>
      </c>
      <c r="B7" s="352" t="s">
        <v>273</v>
      </c>
      <c r="C7" s="352"/>
      <c r="D7" s="352"/>
      <c r="E7" s="352"/>
      <c r="F7" s="352"/>
      <c r="G7" s="352"/>
      <c r="H7" s="352"/>
      <c r="I7" s="352"/>
    </row>
    <row r="8" spans="1:9" ht="31.2" x14ac:dyDescent="0.3">
      <c r="A8" s="11" t="s">
        <v>374</v>
      </c>
      <c r="B8" s="322" t="s">
        <v>194</v>
      </c>
      <c r="C8" s="322"/>
      <c r="D8" s="322"/>
      <c r="E8" s="322"/>
      <c r="F8" s="322"/>
      <c r="G8" s="322"/>
      <c r="H8" s="322"/>
      <c r="I8" s="322"/>
    </row>
    <row r="9" spans="1:9" ht="31.5" customHeight="1" x14ac:dyDescent="0.3">
      <c r="A9" s="11" t="s">
        <v>195</v>
      </c>
      <c r="B9" s="353" t="s">
        <v>205</v>
      </c>
      <c r="C9" s="353"/>
      <c r="D9" s="353"/>
      <c r="E9" s="353"/>
      <c r="F9" s="353"/>
      <c r="G9" s="353"/>
      <c r="H9" s="353"/>
      <c r="I9" s="353"/>
    </row>
    <row r="10" spans="1:9" ht="33.75" customHeight="1" x14ac:dyDescent="0.3">
      <c r="A10" s="11" t="s">
        <v>370</v>
      </c>
      <c r="B10" s="354" t="s">
        <v>206</v>
      </c>
      <c r="C10" s="354"/>
      <c r="D10" s="354"/>
      <c r="E10" s="354"/>
      <c r="F10" s="354"/>
      <c r="G10" s="354"/>
      <c r="H10" s="354"/>
      <c r="I10" s="354"/>
    </row>
    <row r="11" spans="1:9" ht="32.25" customHeight="1" x14ac:dyDescent="0.3">
      <c r="A11" s="319" t="s">
        <v>369</v>
      </c>
      <c r="B11" s="319" t="s">
        <v>203</v>
      </c>
      <c r="C11" s="355"/>
      <c r="D11" s="355"/>
      <c r="E11" s="355"/>
      <c r="F11" s="355"/>
      <c r="G11" s="355"/>
      <c r="H11" s="355"/>
      <c r="I11" s="356"/>
    </row>
    <row r="12" spans="1:9" ht="31.5" customHeight="1" x14ac:dyDescent="0.3">
      <c r="A12" s="320"/>
      <c r="B12" s="320" t="s">
        <v>204</v>
      </c>
      <c r="C12" s="357"/>
      <c r="D12" s="357"/>
      <c r="E12" s="357"/>
      <c r="F12" s="357"/>
      <c r="G12" s="357"/>
      <c r="H12" s="357"/>
      <c r="I12" s="358"/>
    </row>
    <row r="13" spans="1:9" ht="31.2" x14ac:dyDescent="0.3">
      <c r="A13" s="22" t="s">
        <v>197</v>
      </c>
      <c r="B13" s="359" t="s">
        <v>179</v>
      </c>
      <c r="C13" s="359"/>
      <c r="D13" s="359"/>
      <c r="E13" s="359"/>
      <c r="F13" s="359"/>
      <c r="G13" s="359"/>
      <c r="H13" s="359"/>
      <c r="I13" s="359"/>
    </row>
    <row r="14" spans="1:9" ht="46.8" x14ac:dyDescent="0.3">
      <c r="A14" s="210" t="s">
        <v>371</v>
      </c>
      <c r="B14" s="211" t="s">
        <v>214</v>
      </c>
      <c r="C14" s="212"/>
      <c r="D14" s="212"/>
      <c r="E14" s="212"/>
      <c r="F14" s="212"/>
      <c r="G14" s="212"/>
      <c r="H14" s="212"/>
      <c r="I14" s="213"/>
    </row>
    <row r="15" spans="1:9" ht="15.75" customHeight="1" x14ac:dyDescent="0.3">
      <c r="A15" s="319" t="s">
        <v>375</v>
      </c>
      <c r="B15" s="327" t="s">
        <v>180</v>
      </c>
      <c r="C15" s="328"/>
      <c r="D15" s="328"/>
      <c r="E15" s="76">
        <f>C18</f>
        <v>3057.4</v>
      </c>
      <c r="F15" s="328" t="s">
        <v>181</v>
      </c>
      <c r="G15" s="328"/>
      <c r="H15" s="328"/>
      <c r="I15" s="329"/>
    </row>
    <row r="16" spans="1:9" ht="31.2" x14ac:dyDescent="0.3">
      <c r="A16" s="321"/>
      <c r="B16" s="126" t="s">
        <v>240</v>
      </c>
      <c r="C16" s="12" t="s">
        <v>25</v>
      </c>
      <c r="D16" s="23" t="s">
        <v>51</v>
      </c>
      <c r="E16" s="23" t="s">
        <v>56</v>
      </c>
      <c r="F16" s="23" t="s">
        <v>52</v>
      </c>
      <c r="G16" s="23" t="s">
        <v>53</v>
      </c>
      <c r="H16" s="23" t="s">
        <v>54</v>
      </c>
      <c r="I16" s="73" t="s">
        <v>55</v>
      </c>
    </row>
    <row r="17" spans="1:9" ht="15.6" x14ac:dyDescent="0.3">
      <c r="A17" s="321"/>
      <c r="B17" s="122" t="s">
        <v>215</v>
      </c>
      <c r="C17" s="74">
        <f>SUM(D17:I17)</f>
        <v>3057.4</v>
      </c>
      <c r="D17" s="74">
        <f>'таблица 4 '!I60</f>
        <v>1175</v>
      </c>
      <c r="E17" s="74">
        <f>'таблица 4 '!J60</f>
        <v>278.3</v>
      </c>
      <c r="F17" s="74">
        <f>'таблица 4 '!K60</f>
        <v>350.1</v>
      </c>
      <c r="G17" s="74">
        <f>'таблица 4 '!L60</f>
        <v>518</v>
      </c>
      <c r="H17" s="74">
        <f>'таблица 4 '!M60</f>
        <v>518</v>
      </c>
      <c r="I17" s="74">
        <f>'таблица 4 '!N60</f>
        <v>218</v>
      </c>
    </row>
    <row r="18" spans="1:9" ht="41.4" x14ac:dyDescent="0.3">
      <c r="A18" s="321"/>
      <c r="B18" s="122" t="s">
        <v>216</v>
      </c>
      <c r="C18" s="74">
        <f>SUM(D18:I18)</f>
        <v>3057.4</v>
      </c>
      <c r="D18" s="75">
        <f>'таблица 4 '!I61</f>
        <v>1175</v>
      </c>
      <c r="E18" s="75">
        <f>'таблица 4 '!J61</f>
        <v>278.3</v>
      </c>
      <c r="F18" s="75">
        <f>'таблица 4 '!K61</f>
        <v>350.1</v>
      </c>
      <c r="G18" s="75">
        <f>'таблица 4 '!L61</f>
        <v>518</v>
      </c>
      <c r="H18" s="75">
        <f>'таблица 4 '!M61</f>
        <v>518</v>
      </c>
      <c r="I18" s="75">
        <f>'таблица 4 '!N61</f>
        <v>218</v>
      </c>
    </row>
    <row r="19" spans="1:9" ht="15.6" x14ac:dyDescent="0.3">
      <c r="A19" s="321"/>
      <c r="B19" s="122" t="s">
        <v>217</v>
      </c>
      <c r="C19" s="74">
        <f t="shared" ref="C19:C20" si="0">SUM(D19:I19)</f>
        <v>3057.4</v>
      </c>
      <c r="D19" s="75">
        <f>'таблица 4 '!I62</f>
        <v>1175</v>
      </c>
      <c r="E19" s="75">
        <f>'таблица 4 '!J62</f>
        <v>278.3</v>
      </c>
      <c r="F19" s="75">
        <f>'таблица 4 '!K62</f>
        <v>350.1</v>
      </c>
      <c r="G19" s="75">
        <f>'таблица 4 '!L62</f>
        <v>518</v>
      </c>
      <c r="H19" s="75">
        <f>'таблица 4 '!M62</f>
        <v>518</v>
      </c>
      <c r="I19" s="75">
        <f>'таблица 4 '!N62</f>
        <v>218</v>
      </c>
    </row>
    <row r="20" spans="1:9" ht="36.75" customHeight="1" x14ac:dyDescent="0.3">
      <c r="A20" s="321"/>
      <c r="B20" s="122" t="s">
        <v>385</v>
      </c>
      <c r="C20" s="74">
        <f t="shared" si="0"/>
        <v>0</v>
      </c>
      <c r="D20" s="75">
        <f>'таблица 4 '!I63</f>
        <v>0</v>
      </c>
      <c r="E20" s="75">
        <f>'таблица 4 '!J63</f>
        <v>0</v>
      </c>
      <c r="F20" s="75">
        <f>'таблица 4 '!K63</f>
        <v>0</v>
      </c>
      <c r="G20" s="75">
        <f>'таблица 4 '!L63</f>
        <v>0</v>
      </c>
      <c r="H20" s="75">
        <f>'таблица 4 '!M63</f>
        <v>0</v>
      </c>
      <c r="I20" s="75">
        <f>'таблица 4 '!N63</f>
        <v>0</v>
      </c>
    </row>
    <row r="21" spans="1:9" ht="62.4" x14ac:dyDescent="0.3">
      <c r="A21" s="204" t="s">
        <v>368</v>
      </c>
      <c r="B21" s="330" t="s">
        <v>214</v>
      </c>
      <c r="C21" s="331"/>
      <c r="D21" s="331"/>
      <c r="E21" s="331"/>
      <c r="F21" s="331"/>
      <c r="G21" s="331"/>
      <c r="H21" s="331"/>
      <c r="I21" s="332"/>
    </row>
    <row r="22" spans="1:9" ht="37.5" customHeight="1" x14ac:dyDescent="0.3">
      <c r="A22" s="315" t="s">
        <v>373</v>
      </c>
      <c r="B22" s="360" t="s">
        <v>211</v>
      </c>
      <c r="C22" s="361"/>
      <c r="D22" s="361"/>
      <c r="E22" s="361"/>
      <c r="F22" s="361"/>
      <c r="G22" s="361"/>
      <c r="H22" s="361"/>
      <c r="I22" s="362"/>
    </row>
    <row r="23" spans="1:9" ht="44.25" customHeight="1" x14ac:dyDescent="0.3">
      <c r="A23" s="315"/>
      <c r="B23" s="363"/>
      <c r="C23" s="364"/>
      <c r="D23" s="364"/>
      <c r="E23" s="364"/>
      <c r="F23" s="364"/>
      <c r="G23" s="364"/>
      <c r="H23" s="364"/>
      <c r="I23" s="365"/>
    </row>
  </sheetData>
  <mergeCells count="19">
    <mergeCell ref="B13:I13"/>
    <mergeCell ref="A15:A20"/>
    <mergeCell ref="B15:D15"/>
    <mergeCell ref="F15:I15"/>
    <mergeCell ref="A22:A23"/>
    <mergeCell ref="B22:I23"/>
    <mergeCell ref="B21:I21"/>
    <mergeCell ref="B9:I9"/>
    <mergeCell ref="B10:I10"/>
    <mergeCell ref="A11:A12"/>
    <mergeCell ref="B11:I11"/>
    <mergeCell ref="B12:I12"/>
    <mergeCell ref="B8:I8"/>
    <mergeCell ref="A4:I4"/>
    <mergeCell ref="A1:H1"/>
    <mergeCell ref="A2:I2"/>
    <mergeCell ref="A3:I3"/>
    <mergeCell ref="B6:I6"/>
    <mergeCell ref="B7:I7"/>
  </mergeCells>
  <pageMargins left="0.70866141732283472" right="0.70866141732283472" top="0.74803149606299213" bottom="0.74803149606299213" header="0.31496062992125984" footer="0.31496062992125984"/>
  <pageSetup paperSize="9"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5"/>
  <sheetViews>
    <sheetView topLeftCell="A4" zoomScale="90" zoomScaleNormal="90" workbookViewId="0">
      <pane ySplit="6" topLeftCell="A13" activePane="bottomLeft" state="frozen"/>
      <selection activeCell="A4" sqref="A4"/>
      <selection pane="bottomLeft" activeCell="S27" sqref="S27"/>
    </sheetView>
  </sheetViews>
  <sheetFormatPr defaultColWidth="8.88671875" defaultRowHeight="14.4" x14ac:dyDescent="0.3"/>
  <cols>
    <col min="1" max="1" width="4.44140625" style="105" customWidth="1"/>
    <col min="2" max="2" width="30.109375" style="106" customWidth="1"/>
    <col min="3" max="5" width="10.88671875" style="105" customWidth="1"/>
    <col min="6" max="6" width="0.33203125" style="105" hidden="1" customWidth="1"/>
    <col min="7" max="7" width="10.88671875" style="105" hidden="1" customWidth="1"/>
    <col min="8" max="8" width="9.5546875" style="102" hidden="1" customWidth="1"/>
    <col min="9" max="9" width="0.109375" style="102" hidden="1" customWidth="1"/>
    <col min="10" max="10" width="9.5546875" style="102" customWidth="1"/>
    <col min="11" max="11" width="9" style="102" customWidth="1"/>
    <col min="12" max="13" width="9.6640625" style="102" customWidth="1"/>
    <col min="14" max="14" width="8.88671875" style="2"/>
    <col min="15" max="15" width="14.88671875" style="2" customWidth="1"/>
    <col min="16" max="16384" width="8.88671875" style="2"/>
  </cols>
  <sheetData>
    <row r="1" spans="1:15" ht="16.2" customHeight="1" x14ac:dyDescent="0.3">
      <c r="A1" s="366" t="s">
        <v>14</v>
      </c>
      <c r="B1" s="366"/>
      <c r="C1" s="366"/>
      <c r="D1" s="366"/>
      <c r="E1" s="366"/>
      <c r="F1" s="366"/>
      <c r="G1" s="366"/>
      <c r="H1" s="366"/>
      <c r="I1" s="366"/>
      <c r="J1" s="366"/>
      <c r="K1" s="366"/>
      <c r="L1" s="366"/>
      <c r="M1" s="366"/>
    </row>
    <row r="2" spans="1:15" ht="18" customHeight="1" x14ac:dyDescent="0.3">
      <c r="A2" s="366" t="s">
        <v>12</v>
      </c>
      <c r="B2" s="366"/>
      <c r="C2" s="366"/>
      <c r="D2" s="366"/>
      <c r="E2" s="366"/>
      <c r="F2" s="366"/>
      <c r="G2" s="366"/>
      <c r="H2" s="366"/>
      <c r="I2" s="366"/>
      <c r="J2" s="366"/>
      <c r="K2" s="366"/>
      <c r="L2" s="366"/>
      <c r="M2" s="366"/>
    </row>
    <row r="3" spans="1:15" ht="16.2" customHeight="1" x14ac:dyDescent="0.3">
      <c r="A3" s="366" t="s">
        <v>13</v>
      </c>
      <c r="B3" s="366"/>
      <c r="C3" s="366"/>
      <c r="D3" s="366"/>
      <c r="E3" s="366"/>
      <c r="F3" s="366"/>
      <c r="G3" s="366"/>
      <c r="H3" s="366"/>
      <c r="I3" s="366"/>
      <c r="J3" s="366"/>
      <c r="K3" s="366"/>
      <c r="L3" s="366"/>
      <c r="M3" s="366"/>
    </row>
    <row r="4" spans="1:15" ht="15.6" customHeight="1" x14ac:dyDescent="0.25">
      <c r="A4" s="366"/>
      <c r="B4" s="366"/>
      <c r="C4" s="366"/>
      <c r="D4" s="366"/>
      <c r="E4" s="366"/>
      <c r="F4" s="366"/>
      <c r="G4" s="366"/>
      <c r="H4" s="366"/>
      <c r="I4" s="366"/>
      <c r="J4" s="366"/>
      <c r="K4" s="366"/>
      <c r="L4" s="366"/>
      <c r="M4" s="366"/>
    </row>
    <row r="5" spans="1:15" ht="15.6" customHeight="1" x14ac:dyDescent="0.3">
      <c r="A5" s="83"/>
      <c r="B5" s="81"/>
      <c r="C5" s="83"/>
      <c r="D5" s="83"/>
      <c r="E5" s="83"/>
      <c r="F5" s="83"/>
      <c r="G5" s="83"/>
      <c r="H5" s="3"/>
      <c r="I5" s="3"/>
      <c r="J5" s="3"/>
      <c r="K5" s="3"/>
      <c r="L5" s="3"/>
      <c r="M5" s="182" t="s">
        <v>15</v>
      </c>
    </row>
    <row r="6" spans="1:15" ht="39" customHeight="1" x14ac:dyDescent="0.3">
      <c r="A6" s="369" t="s">
        <v>130</v>
      </c>
      <c r="B6" s="369"/>
      <c r="C6" s="369"/>
      <c r="D6" s="369"/>
      <c r="E6" s="369"/>
      <c r="F6" s="369"/>
      <c r="G6" s="369"/>
      <c r="H6" s="369"/>
      <c r="I6" s="369"/>
      <c r="J6" s="369"/>
      <c r="K6" s="369"/>
      <c r="L6" s="369"/>
      <c r="M6" s="369"/>
    </row>
    <row r="7" spans="1:15" ht="22.5" customHeight="1" x14ac:dyDescent="0.3">
      <c r="A7" s="367" t="s">
        <v>0</v>
      </c>
      <c r="B7" s="368" t="s">
        <v>31</v>
      </c>
      <c r="C7" s="367" t="s">
        <v>1</v>
      </c>
      <c r="D7" s="382" t="s">
        <v>335</v>
      </c>
      <c r="E7" s="382" t="s">
        <v>336</v>
      </c>
      <c r="F7" s="385" t="s">
        <v>131</v>
      </c>
      <c r="G7" s="386"/>
      <c r="H7" s="386"/>
      <c r="I7" s="386"/>
      <c r="J7" s="386"/>
      <c r="K7" s="386"/>
      <c r="L7" s="386"/>
      <c r="M7" s="386"/>
      <c r="N7" s="387"/>
      <c r="O7" s="370" t="s">
        <v>377</v>
      </c>
    </row>
    <row r="8" spans="1:15" ht="29.25" customHeight="1" x14ac:dyDescent="0.3">
      <c r="A8" s="367"/>
      <c r="B8" s="368"/>
      <c r="C8" s="367"/>
      <c r="D8" s="383"/>
      <c r="E8" s="383"/>
      <c r="F8" s="216" t="s">
        <v>212</v>
      </c>
      <c r="G8" s="216" t="s">
        <v>213</v>
      </c>
      <c r="H8" s="163" t="s">
        <v>11</v>
      </c>
      <c r="I8" s="163" t="s">
        <v>30</v>
      </c>
      <c r="J8" s="99" t="s">
        <v>32</v>
      </c>
      <c r="K8" s="99" t="s">
        <v>33</v>
      </c>
      <c r="L8" s="99" t="s">
        <v>34</v>
      </c>
      <c r="M8" s="99" t="s">
        <v>35</v>
      </c>
      <c r="N8" s="214" t="s">
        <v>376</v>
      </c>
      <c r="O8" s="371"/>
    </row>
    <row r="9" spans="1:15" s="180" customFormat="1" ht="12.75" x14ac:dyDescent="0.25">
      <c r="A9" s="86">
        <v>1</v>
      </c>
      <c r="B9" s="82">
        <v>2</v>
      </c>
      <c r="C9" s="179">
        <v>3</v>
      </c>
      <c r="D9" s="86">
        <v>4</v>
      </c>
      <c r="E9" s="86">
        <v>5</v>
      </c>
      <c r="F9" s="86">
        <v>6</v>
      </c>
      <c r="G9" s="86">
        <v>7</v>
      </c>
      <c r="H9" s="4">
        <v>8</v>
      </c>
      <c r="I9" s="4">
        <v>9</v>
      </c>
      <c r="J9" s="4">
        <v>6</v>
      </c>
      <c r="K9" s="4">
        <v>7</v>
      </c>
      <c r="L9" s="4">
        <v>8</v>
      </c>
      <c r="M9" s="4">
        <v>9</v>
      </c>
      <c r="N9" s="4">
        <v>10</v>
      </c>
      <c r="O9" s="4">
        <v>11</v>
      </c>
    </row>
    <row r="10" spans="1:15" ht="16.5" customHeight="1" x14ac:dyDescent="0.3">
      <c r="A10" s="384" t="s">
        <v>209</v>
      </c>
      <c r="B10" s="384"/>
      <c r="C10" s="384"/>
      <c r="D10" s="384"/>
      <c r="E10" s="384"/>
      <c r="F10" s="384"/>
      <c r="G10" s="384"/>
      <c r="H10" s="384"/>
      <c r="I10" s="384"/>
      <c r="J10" s="384"/>
      <c r="K10" s="384"/>
      <c r="L10" s="384"/>
      <c r="M10" s="384"/>
      <c r="N10" s="214"/>
      <c r="O10" s="214"/>
    </row>
    <row r="11" spans="1:15" s="97" customFormat="1" ht="108.75" customHeight="1" x14ac:dyDescent="0.3">
      <c r="A11" s="84">
        <v>1</v>
      </c>
      <c r="B11" s="96" t="s">
        <v>210</v>
      </c>
      <c r="C11" s="84" t="s">
        <v>172</v>
      </c>
      <c r="D11" s="84" t="s">
        <v>337</v>
      </c>
      <c r="E11" s="84" t="s">
        <v>340</v>
      </c>
      <c r="F11" s="84" t="s">
        <v>214</v>
      </c>
      <c r="G11" s="84" t="s">
        <v>214</v>
      </c>
      <c r="H11" s="55">
        <v>100</v>
      </c>
      <c r="I11" s="55">
        <v>100</v>
      </c>
      <c r="J11" s="55">
        <v>100</v>
      </c>
      <c r="K11" s="55">
        <v>100</v>
      </c>
      <c r="L11" s="55">
        <v>100</v>
      </c>
      <c r="M11" s="55">
        <v>100</v>
      </c>
      <c r="N11" s="215"/>
      <c r="O11" s="205"/>
    </row>
    <row r="12" spans="1:15" ht="17.25" customHeight="1" x14ac:dyDescent="0.3">
      <c r="A12" s="377" t="s">
        <v>132</v>
      </c>
      <c r="B12" s="377"/>
      <c r="C12" s="377"/>
      <c r="D12" s="377"/>
      <c r="E12" s="377"/>
      <c r="F12" s="377"/>
      <c r="G12" s="377"/>
      <c r="H12" s="377"/>
      <c r="I12" s="377"/>
      <c r="J12" s="377"/>
      <c r="K12" s="377"/>
      <c r="L12" s="377"/>
      <c r="M12" s="377"/>
      <c r="N12" s="214"/>
      <c r="O12" s="214"/>
    </row>
    <row r="13" spans="1:15" ht="16.5" customHeight="1" x14ac:dyDescent="0.3">
      <c r="A13" s="378" t="s">
        <v>201</v>
      </c>
      <c r="B13" s="378"/>
      <c r="C13" s="378"/>
      <c r="D13" s="378"/>
      <c r="E13" s="378"/>
      <c r="F13" s="378"/>
      <c r="G13" s="378"/>
      <c r="H13" s="378"/>
      <c r="I13" s="378"/>
      <c r="J13" s="378"/>
      <c r="K13" s="378"/>
      <c r="L13" s="378"/>
      <c r="M13" s="378"/>
      <c r="N13" s="214"/>
      <c r="O13" s="214"/>
    </row>
    <row r="14" spans="1:15" s="97" customFormat="1" ht="107.25" customHeight="1" x14ac:dyDescent="0.3">
      <c r="A14" s="84">
        <v>2</v>
      </c>
      <c r="B14" s="96" t="s">
        <v>210</v>
      </c>
      <c r="C14" s="84" t="s">
        <v>172</v>
      </c>
      <c r="D14" s="84" t="s">
        <v>337</v>
      </c>
      <c r="E14" s="183" t="s">
        <v>346</v>
      </c>
      <c r="F14" s="84" t="s">
        <v>214</v>
      </c>
      <c r="G14" s="84" t="s">
        <v>214</v>
      </c>
      <c r="H14" s="55">
        <v>100</v>
      </c>
      <c r="I14" s="55">
        <v>100</v>
      </c>
      <c r="J14" s="55">
        <v>100</v>
      </c>
      <c r="K14" s="55">
        <v>100</v>
      </c>
      <c r="L14" s="55">
        <v>100</v>
      </c>
      <c r="M14" s="55">
        <v>100</v>
      </c>
      <c r="N14" s="215"/>
      <c r="O14" s="370" t="s">
        <v>378</v>
      </c>
    </row>
    <row r="15" spans="1:15" ht="70.5" customHeight="1" x14ac:dyDescent="0.3">
      <c r="A15" s="98">
        <v>3</v>
      </c>
      <c r="B15" s="59" t="s">
        <v>236</v>
      </c>
      <c r="C15" s="98" t="s">
        <v>172</v>
      </c>
      <c r="D15" s="161" t="s">
        <v>337</v>
      </c>
      <c r="E15" s="183" t="s">
        <v>345</v>
      </c>
      <c r="F15" s="5">
        <f>F17/F18*100</f>
        <v>100</v>
      </c>
      <c r="G15" s="5">
        <f t="shared" ref="G15" si="0">G17/G18*100</f>
        <v>100</v>
      </c>
      <c r="H15" s="5">
        <f>H17/H18*100</f>
        <v>100</v>
      </c>
      <c r="I15" s="5">
        <f t="shared" ref="I15:M15" si="1">I17/I18*100</f>
        <v>100</v>
      </c>
      <c r="J15" s="5">
        <f t="shared" si="1"/>
        <v>100</v>
      </c>
      <c r="K15" s="5">
        <f t="shared" si="1"/>
        <v>100</v>
      </c>
      <c r="L15" s="5">
        <f t="shared" si="1"/>
        <v>100</v>
      </c>
      <c r="M15" s="5">
        <f t="shared" si="1"/>
        <v>100</v>
      </c>
      <c r="N15" s="214"/>
      <c r="O15" s="372"/>
    </row>
    <row r="16" spans="1:15" ht="12.75" hidden="1" customHeight="1" x14ac:dyDescent="0.25">
      <c r="A16" s="85"/>
      <c r="B16" s="103" t="s">
        <v>171</v>
      </c>
      <c r="C16" s="85"/>
      <c r="D16" s="85"/>
      <c r="E16" s="85"/>
      <c r="F16" s="85"/>
      <c r="G16" s="85"/>
      <c r="H16" s="72"/>
      <c r="I16" s="72"/>
      <c r="J16" s="72"/>
      <c r="K16" s="72"/>
      <c r="L16" s="72"/>
      <c r="M16" s="72"/>
      <c r="N16" s="214"/>
      <c r="O16" s="372"/>
    </row>
    <row r="17" spans="1:15" ht="52.5" hidden="1" customHeight="1" x14ac:dyDescent="0.25">
      <c r="A17" s="85"/>
      <c r="B17" s="103" t="s">
        <v>169</v>
      </c>
      <c r="C17" s="85" t="s">
        <v>173</v>
      </c>
      <c r="D17" s="85"/>
      <c r="E17" s="85"/>
      <c r="F17" s="85">
        <v>64</v>
      </c>
      <c r="G17" s="104">
        <v>40</v>
      </c>
      <c r="H17" s="72">
        <v>40</v>
      </c>
      <c r="I17" s="72">
        <v>40</v>
      </c>
      <c r="J17" s="72">
        <v>40</v>
      </c>
      <c r="K17" s="72">
        <v>40</v>
      </c>
      <c r="L17" s="72">
        <v>40</v>
      </c>
      <c r="M17" s="72">
        <v>40</v>
      </c>
      <c r="N17" s="214"/>
      <c r="O17" s="372"/>
    </row>
    <row r="18" spans="1:15" ht="39.75" hidden="1" customHeight="1" x14ac:dyDescent="0.25">
      <c r="A18" s="85"/>
      <c r="B18" s="103" t="s">
        <v>170</v>
      </c>
      <c r="C18" s="85" t="s">
        <v>173</v>
      </c>
      <c r="D18" s="85"/>
      <c r="E18" s="85"/>
      <c r="F18" s="85">
        <v>64</v>
      </c>
      <c r="G18" s="104">
        <v>40</v>
      </c>
      <c r="H18" s="72">
        <v>40</v>
      </c>
      <c r="I18" s="72">
        <v>40</v>
      </c>
      <c r="J18" s="72">
        <v>40</v>
      </c>
      <c r="K18" s="72">
        <v>40</v>
      </c>
      <c r="L18" s="72">
        <v>40</v>
      </c>
      <c r="M18" s="72">
        <v>40</v>
      </c>
      <c r="N18" s="214"/>
      <c r="O18" s="372"/>
    </row>
    <row r="19" spans="1:15" ht="16.5" customHeight="1" x14ac:dyDescent="0.3">
      <c r="A19" s="379" t="s">
        <v>202</v>
      </c>
      <c r="B19" s="380"/>
      <c r="C19" s="380"/>
      <c r="D19" s="380"/>
      <c r="E19" s="380"/>
      <c r="F19" s="380"/>
      <c r="G19" s="380"/>
      <c r="H19" s="380"/>
      <c r="I19" s="380"/>
      <c r="J19" s="380"/>
      <c r="K19" s="380"/>
      <c r="L19" s="380"/>
      <c r="M19" s="381"/>
      <c r="N19" s="214"/>
      <c r="O19" s="372"/>
    </row>
    <row r="20" spans="1:15" ht="131.25" customHeight="1" x14ac:dyDescent="0.3">
      <c r="A20" s="98">
        <v>4</v>
      </c>
      <c r="B20" s="188" t="s">
        <v>174</v>
      </c>
      <c r="C20" s="98" t="s">
        <v>172</v>
      </c>
      <c r="D20" s="161" t="s">
        <v>337</v>
      </c>
      <c r="E20" s="183" t="s">
        <v>345</v>
      </c>
      <c r="F20" s="5">
        <f t="shared" ref="F20:G20" si="2">F22/F23*100</f>
        <v>100</v>
      </c>
      <c r="G20" s="5">
        <f t="shared" si="2"/>
        <v>83.333333333333343</v>
      </c>
      <c r="H20" s="5">
        <f>H22/H23*100</f>
        <v>83.333333333333343</v>
      </c>
      <c r="I20" s="5">
        <f t="shared" ref="I20:M20" si="3">I22/I23*100</f>
        <v>83.333333333333343</v>
      </c>
      <c r="J20" s="5">
        <f t="shared" si="3"/>
        <v>100</v>
      </c>
      <c r="K20" s="5">
        <f t="shared" si="3"/>
        <v>100</v>
      </c>
      <c r="L20" s="5">
        <f t="shared" si="3"/>
        <v>100</v>
      </c>
      <c r="M20" s="5">
        <f t="shared" si="3"/>
        <v>100</v>
      </c>
      <c r="N20" s="214"/>
      <c r="O20" s="372"/>
    </row>
    <row r="21" spans="1:15" ht="17.25" hidden="1" customHeight="1" x14ac:dyDescent="0.25">
      <c r="A21" s="85"/>
      <c r="B21" s="103" t="s">
        <v>171</v>
      </c>
      <c r="C21" s="85"/>
      <c r="D21" s="85"/>
      <c r="E21" s="85"/>
      <c r="F21" s="85"/>
      <c r="G21" s="85"/>
      <c r="H21" s="72"/>
      <c r="I21" s="72"/>
      <c r="J21" s="72"/>
      <c r="K21" s="72"/>
      <c r="L21" s="72"/>
      <c r="M21" s="72"/>
      <c r="N21" s="214"/>
      <c r="O21" s="372"/>
    </row>
    <row r="22" spans="1:15" ht="91.5" hidden="1" customHeight="1" x14ac:dyDescent="0.25">
      <c r="A22" s="85"/>
      <c r="B22" s="103" t="s">
        <v>175</v>
      </c>
      <c r="C22" s="85" t="s">
        <v>173</v>
      </c>
      <c r="D22" s="85"/>
      <c r="E22" s="85"/>
      <c r="F22" s="85">
        <v>6</v>
      </c>
      <c r="G22" s="85">
        <v>5</v>
      </c>
      <c r="H22" s="72">
        <v>5</v>
      </c>
      <c r="I22" s="72">
        <v>5</v>
      </c>
      <c r="J22" s="72">
        <v>6</v>
      </c>
      <c r="K22" s="72">
        <v>6</v>
      </c>
      <c r="L22" s="72">
        <v>6</v>
      </c>
      <c r="M22" s="72">
        <v>6</v>
      </c>
      <c r="N22" s="214"/>
      <c r="O22" s="372"/>
    </row>
    <row r="23" spans="1:15" ht="26.25" hidden="1" customHeight="1" x14ac:dyDescent="0.25">
      <c r="A23" s="85"/>
      <c r="B23" s="103" t="s">
        <v>176</v>
      </c>
      <c r="C23" s="85" t="s">
        <v>173</v>
      </c>
      <c r="D23" s="85"/>
      <c r="E23" s="85"/>
      <c r="F23" s="85">
        <v>6</v>
      </c>
      <c r="G23" s="85">
        <v>6</v>
      </c>
      <c r="H23" s="72">
        <v>6</v>
      </c>
      <c r="I23" s="72">
        <v>6</v>
      </c>
      <c r="J23" s="72">
        <v>6</v>
      </c>
      <c r="K23" s="72">
        <v>6</v>
      </c>
      <c r="L23" s="72">
        <v>6</v>
      </c>
      <c r="M23" s="72">
        <v>6</v>
      </c>
      <c r="N23" s="214"/>
      <c r="O23" s="372"/>
    </row>
    <row r="24" spans="1:15" ht="30" customHeight="1" x14ac:dyDescent="0.3">
      <c r="A24" s="98">
        <v>5</v>
      </c>
      <c r="B24" s="59" t="s">
        <v>235</v>
      </c>
      <c r="C24" s="98" t="s">
        <v>173</v>
      </c>
      <c r="D24" s="161" t="s">
        <v>338</v>
      </c>
      <c r="E24" s="161" t="s">
        <v>339</v>
      </c>
      <c r="F24" s="98">
        <v>1</v>
      </c>
      <c r="G24" s="98">
        <v>1</v>
      </c>
      <c r="H24" s="99">
        <v>2</v>
      </c>
      <c r="I24" s="99">
        <v>2</v>
      </c>
      <c r="J24" s="99">
        <v>2</v>
      </c>
      <c r="K24" s="99">
        <v>1</v>
      </c>
      <c r="L24" s="99">
        <v>1</v>
      </c>
      <c r="M24" s="99">
        <v>1</v>
      </c>
      <c r="N24" s="214"/>
      <c r="O24" s="373"/>
    </row>
    <row r="25" spans="1:15" ht="17.25" customHeight="1" x14ac:dyDescent="0.3">
      <c r="A25" s="377" t="s">
        <v>142</v>
      </c>
      <c r="B25" s="377"/>
      <c r="C25" s="377"/>
      <c r="D25" s="377"/>
      <c r="E25" s="377"/>
      <c r="F25" s="377"/>
      <c r="G25" s="377"/>
      <c r="H25" s="377"/>
      <c r="I25" s="377"/>
      <c r="J25" s="377"/>
      <c r="K25" s="377"/>
      <c r="L25" s="377"/>
      <c r="M25" s="377"/>
      <c r="N25" s="214"/>
      <c r="O25" s="214"/>
    </row>
    <row r="26" spans="1:15" ht="27.75" customHeight="1" x14ac:dyDescent="0.3">
      <c r="A26" s="378" t="s">
        <v>234</v>
      </c>
      <c r="B26" s="378"/>
      <c r="C26" s="378"/>
      <c r="D26" s="378"/>
      <c r="E26" s="378"/>
      <c r="F26" s="378"/>
      <c r="G26" s="378"/>
      <c r="H26" s="378"/>
      <c r="I26" s="378"/>
      <c r="J26" s="378"/>
      <c r="K26" s="378"/>
      <c r="L26" s="378"/>
      <c r="M26" s="378"/>
      <c r="N26" s="214"/>
      <c r="O26" s="214"/>
    </row>
    <row r="27" spans="1:15" s="97" customFormat="1" ht="106.5" customHeight="1" x14ac:dyDescent="0.3">
      <c r="A27" s="84">
        <v>6</v>
      </c>
      <c r="B27" s="96" t="s">
        <v>210</v>
      </c>
      <c r="C27" s="84" t="s">
        <v>172</v>
      </c>
      <c r="D27" s="84" t="s">
        <v>337</v>
      </c>
      <c r="E27" s="183" t="s">
        <v>347</v>
      </c>
      <c r="F27" s="84" t="s">
        <v>214</v>
      </c>
      <c r="G27" s="84" t="s">
        <v>214</v>
      </c>
      <c r="H27" s="55">
        <v>100</v>
      </c>
      <c r="I27" s="55">
        <v>100</v>
      </c>
      <c r="J27" s="55">
        <v>100</v>
      </c>
      <c r="K27" s="55">
        <v>100</v>
      </c>
      <c r="L27" s="55">
        <v>100</v>
      </c>
      <c r="M27" s="55">
        <v>100</v>
      </c>
      <c r="N27" s="215"/>
      <c r="O27" s="374" t="s">
        <v>379</v>
      </c>
    </row>
    <row r="28" spans="1:15" ht="55.5" customHeight="1" x14ac:dyDescent="0.3">
      <c r="A28" s="98">
        <v>7</v>
      </c>
      <c r="B28" s="59" t="s">
        <v>178</v>
      </c>
      <c r="C28" s="98" t="s">
        <v>173</v>
      </c>
      <c r="D28" s="161" t="s">
        <v>337</v>
      </c>
      <c r="E28" s="161" t="s">
        <v>339</v>
      </c>
      <c r="F28" s="98" t="s">
        <v>214</v>
      </c>
      <c r="G28" s="98" t="s">
        <v>214</v>
      </c>
      <c r="H28" s="99">
        <v>20</v>
      </c>
      <c r="I28" s="99">
        <v>20</v>
      </c>
      <c r="J28" s="99">
        <v>20</v>
      </c>
      <c r="K28" s="99">
        <v>20</v>
      </c>
      <c r="L28" s="99">
        <v>20</v>
      </c>
      <c r="M28" s="99">
        <v>20</v>
      </c>
      <c r="N28" s="214"/>
      <c r="O28" s="375"/>
    </row>
    <row r="29" spans="1:15" ht="81" customHeight="1" x14ac:dyDescent="0.3">
      <c r="A29" s="98">
        <v>8</v>
      </c>
      <c r="B29" s="59" t="s">
        <v>192</v>
      </c>
      <c r="C29" s="98" t="s">
        <v>173</v>
      </c>
      <c r="D29" s="161" t="s">
        <v>337</v>
      </c>
      <c r="E29" s="161" t="s">
        <v>339</v>
      </c>
      <c r="F29" s="152" t="s">
        <v>214</v>
      </c>
      <c r="G29" s="98" t="s">
        <v>214</v>
      </c>
      <c r="H29" s="99">
        <v>6</v>
      </c>
      <c r="I29" s="99">
        <v>6</v>
      </c>
      <c r="J29" s="99">
        <v>6</v>
      </c>
      <c r="K29" s="99">
        <v>6</v>
      </c>
      <c r="L29" s="99">
        <v>6</v>
      </c>
      <c r="M29" s="99">
        <v>6</v>
      </c>
      <c r="N29" s="214"/>
      <c r="O29" s="375"/>
    </row>
    <row r="30" spans="1:15" ht="96.75" customHeight="1" x14ac:dyDescent="0.3">
      <c r="A30" s="84">
        <v>9</v>
      </c>
      <c r="B30" s="96" t="s">
        <v>304</v>
      </c>
      <c r="C30" s="84" t="s">
        <v>172</v>
      </c>
      <c r="D30" s="84" t="s">
        <v>337</v>
      </c>
      <c r="E30" s="161" t="s">
        <v>339</v>
      </c>
      <c r="F30" s="84" t="s">
        <v>214</v>
      </c>
      <c r="G30" s="84" t="s">
        <v>214</v>
      </c>
      <c r="H30" s="55" t="s">
        <v>214</v>
      </c>
      <c r="I30" s="55">
        <v>100</v>
      </c>
      <c r="J30" s="55">
        <v>100</v>
      </c>
      <c r="K30" s="55">
        <v>100</v>
      </c>
      <c r="L30" s="55">
        <v>100</v>
      </c>
      <c r="M30" s="55">
        <v>100</v>
      </c>
      <c r="N30" s="214"/>
      <c r="O30" s="376"/>
    </row>
    <row r="50" ht="62.25" customHeight="1" x14ac:dyDescent="0.3"/>
    <row r="51" ht="13.95" customHeight="1" x14ac:dyDescent="0.3"/>
    <row r="52" ht="17.25" customHeight="1" x14ac:dyDescent="0.3"/>
    <row r="53" ht="13.95" customHeight="1" x14ac:dyDescent="0.3"/>
    <row r="58" ht="34.950000000000003" customHeight="1" x14ac:dyDescent="0.3"/>
    <row r="59" ht="27" customHeight="1" x14ac:dyDescent="0.3"/>
    <row r="60" ht="105.75" customHeight="1" x14ac:dyDescent="0.3"/>
    <row r="61" ht="28.2" customHeight="1" x14ac:dyDescent="0.3"/>
    <row r="62" ht="97.95" customHeight="1" x14ac:dyDescent="0.3"/>
    <row r="63" ht="41.25" customHeight="1" x14ac:dyDescent="0.3"/>
    <row r="64" ht="93" customHeight="1" x14ac:dyDescent="0.3"/>
    <row r="65" ht="102.6" customHeight="1" x14ac:dyDescent="0.3"/>
    <row r="66" ht="36.75" customHeight="1" x14ac:dyDescent="0.3"/>
    <row r="67" ht="110.4" customHeight="1" x14ac:dyDescent="0.3"/>
    <row r="68" ht="53.25" customHeight="1" x14ac:dyDescent="0.3"/>
    <row r="69" ht="167.25" customHeight="1" x14ac:dyDescent="0.3"/>
    <row r="70" ht="31.2" customHeight="1" x14ac:dyDescent="0.3"/>
    <row r="71" ht="30" customHeight="1" x14ac:dyDescent="0.3"/>
    <row r="72" ht="108.6" customHeight="1" x14ac:dyDescent="0.3"/>
    <row r="73" ht="82.2" customHeight="1" x14ac:dyDescent="0.3"/>
    <row r="74" ht="73.5" customHeight="1" x14ac:dyDescent="0.3"/>
    <row r="75" ht="33" customHeight="1" x14ac:dyDescent="0.3"/>
    <row r="76" ht="127.2" customHeight="1" x14ac:dyDescent="0.3"/>
    <row r="77" ht="106.95" customHeight="1" x14ac:dyDescent="0.3"/>
    <row r="78" ht="61.2" customHeight="1" x14ac:dyDescent="0.3"/>
    <row r="79" ht="32.4" customHeight="1" x14ac:dyDescent="0.3"/>
    <row r="80" ht="67.95" customHeight="1" x14ac:dyDescent="0.3"/>
    <row r="81" ht="100.95" customHeight="1" x14ac:dyDescent="0.3"/>
    <row r="82" ht="70.95" customHeight="1" x14ac:dyDescent="0.3"/>
    <row r="83" ht="43.95" customHeight="1" x14ac:dyDescent="0.3"/>
    <row r="84" ht="69.599999999999994" customHeight="1" x14ac:dyDescent="0.3"/>
    <row r="85" ht="87.75" customHeight="1" x14ac:dyDescent="0.3"/>
    <row r="86" ht="22.2" customHeight="1" x14ac:dyDescent="0.3"/>
    <row r="87" ht="21.6" customHeight="1" x14ac:dyDescent="0.3"/>
    <row r="89" ht="29.4" customHeight="1" x14ac:dyDescent="0.3"/>
    <row r="93" ht="33" customHeight="1" x14ac:dyDescent="0.3"/>
    <row r="95" ht="22.2" customHeight="1" x14ac:dyDescent="0.3"/>
    <row r="96" ht="37.950000000000003" customHeight="1" x14ac:dyDescent="0.3"/>
    <row r="97" ht="88.2" customHeight="1" x14ac:dyDescent="0.3"/>
    <row r="98" ht="51" customHeight="1" x14ac:dyDescent="0.3"/>
    <row r="99" ht="56.4" customHeight="1" x14ac:dyDescent="0.3"/>
    <row r="100" ht="25.95" customHeight="1" x14ac:dyDescent="0.3"/>
    <row r="101" ht="74.400000000000006" customHeight="1" x14ac:dyDescent="0.3"/>
    <row r="102" ht="61.95" customHeight="1" x14ac:dyDescent="0.3"/>
    <row r="103" ht="89.4" customHeight="1" x14ac:dyDescent="0.3"/>
    <row r="104" ht="31.2" customHeight="1" x14ac:dyDescent="0.3"/>
    <row r="105" ht="95.4" customHeight="1" x14ac:dyDescent="0.3"/>
  </sheetData>
  <mergeCells count="20">
    <mergeCell ref="O7:O8"/>
    <mergeCell ref="O14:O24"/>
    <mergeCell ref="O27:O30"/>
    <mergeCell ref="A25:M25"/>
    <mergeCell ref="A26:M26"/>
    <mergeCell ref="A19:M19"/>
    <mergeCell ref="D7:D8"/>
    <mergeCell ref="E7:E8"/>
    <mergeCell ref="A10:M10"/>
    <mergeCell ref="A12:M12"/>
    <mergeCell ref="A13:M13"/>
    <mergeCell ref="F7:N7"/>
    <mergeCell ref="A1:M1"/>
    <mergeCell ref="C7:C8"/>
    <mergeCell ref="B7:B8"/>
    <mergeCell ref="A7:A8"/>
    <mergeCell ref="A2:M2"/>
    <mergeCell ref="A3:M3"/>
    <mergeCell ref="A4:M4"/>
    <mergeCell ref="A6:M6"/>
  </mergeCells>
  <pageMargins left="0.51181102362204722" right="0.51181102362204722" top="0.55118110236220474" bottom="0.55118110236220474" header="0.31496062992125984" footer="0.31496062992125984"/>
  <pageSetup paperSize="9" scale="71"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6"/>
  <sheetViews>
    <sheetView zoomScale="90" zoomScaleNormal="90" workbookViewId="0">
      <pane ySplit="5" topLeftCell="A15" activePane="bottomLeft" state="frozen"/>
      <selection pane="bottomLeft" activeCell="G15" sqref="G15"/>
    </sheetView>
  </sheetViews>
  <sheetFormatPr defaultRowHeight="14.4" x14ac:dyDescent="0.3"/>
  <cols>
    <col min="1" max="1" width="9" style="65" customWidth="1"/>
    <col min="2" max="2" width="32.5546875" style="65" customWidth="1"/>
    <col min="3" max="3" width="23.5546875" style="8" customWidth="1"/>
    <col min="4" max="4" width="10.88671875" style="65" customWidth="1"/>
    <col min="5" max="5" width="11.109375" style="2" customWidth="1"/>
    <col min="6" max="6" width="28.109375" style="178" hidden="1" customWidth="1"/>
    <col min="7" max="7" width="28.44140625" style="120" customWidth="1"/>
    <col min="8" max="8" width="35.33203125" style="121" customWidth="1"/>
  </cols>
  <sheetData>
    <row r="1" spans="1:8" ht="15.6" customHeight="1" x14ac:dyDescent="0.25">
      <c r="A1" s="394"/>
      <c r="B1" s="394"/>
      <c r="C1" s="394"/>
      <c r="D1" s="394"/>
      <c r="E1" s="394"/>
      <c r="F1" s="394"/>
      <c r="G1" s="394"/>
      <c r="H1" s="394"/>
    </row>
    <row r="2" spans="1:8" ht="15.6" customHeight="1" x14ac:dyDescent="0.3">
      <c r="A2" s="54"/>
      <c r="B2" s="54"/>
      <c r="C2" s="47"/>
      <c r="D2" s="54"/>
      <c r="E2" s="67"/>
      <c r="F2" s="162"/>
      <c r="G2" s="112"/>
      <c r="H2" s="182" t="s">
        <v>29</v>
      </c>
    </row>
    <row r="3" spans="1:8" ht="36" customHeight="1" x14ac:dyDescent="0.3">
      <c r="A3" s="398" t="s">
        <v>103</v>
      </c>
      <c r="B3" s="398"/>
      <c r="C3" s="398"/>
      <c r="D3" s="398"/>
      <c r="E3" s="398"/>
      <c r="F3" s="398"/>
      <c r="G3" s="398"/>
      <c r="H3" s="398"/>
    </row>
    <row r="4" spans="1:8" ht="84.6" customHeight="1" x14ac:dyDescent="0.3">
      <c r="A4" s="55" t="s">
        <v>0</v>
      </c>
      <c r="B4" s="197" t="s">
        <v>36</v>
      </c>
      <c r="C4" s="205" t="s">
        <v>380</v>
      </c>
      <c r="D4" s="197" t="s">
        <v>37</v>
      </c>
      <c r="E4" s="197" t="s">
        <v>38</v>
      </c>
      <c r="F4" s="163" t="s">
        <v>39</v>
      </c>
      <c r="G4" s="95" t="s">
        <v>40</v>
      </c>
      <c r="H4" s="205" t="s">
        <v>381</v>
      </c>
    </row>
    <row r="5" spans="1:8" ht="15" x14ac:dyDescent="0.25">
      <c r="A5" s="4">
        <v>1</v>
      </c>
      <c r="B5" s="4">
        <v>2</v>
      </c>
      <c r="C5" s="7">
        <v>3</v>
      </c>
      <c r="D5" s="4">
        <v>4</v>
      </c>
      <c r="E5" s="4">
        <v>5</v>
      </c>
      <c r="F5" s="164">
        <v>6</v>
      </c>
      <c r="G5" s="94">
        <v>6</v>
      </c>
      <c r="H5" s="94">
        <v>7</v>
      </c>
    </row>
    <row r="6" spans="1:8" x14ac:dyDescent="0.3">
      <c r="A6" s="395" t="s">
        <v>209</v>
      </c>
      <c r="B6" s="396"/>
      <c r="C6" s="396"/>
      <c r="D6" s="396"/>
      <c r="E6" s="396"/>
      <c r="F6" s="396"/>
      <c r="G6" s="396"/>
      <c r="H6" s="397"/>
    </row>
    <row r="7" spans="1:8" x14ac:dyDescent="0.3">
      <c r="A7" s="395" t="s">
        <v>132</v>
      </c>
      <c r="B7" s="396"/>
      <c r="C7" s="396"/>
      <c r="D7" s="396"/>
      <c r="E7" s="396"/>
      <c r="F7" s="396"/>
      <c r="G7" s="396"/>
      <c r="H7" s="397"/>
    </row>
    <row r="8" spans="1:8" x14ac:dyDescent="0.3">
      <c r="A8" s="399" t="s">
        <v>201</v>
      </c>
      <c r="B8" s="400"/>
      <c r="C8" s="400"/>
      <c r="D8" s="400"/>
      <c r="E8" s="400"/>
      <c r="F8" s="400"/>
      <c r="G8" s="400"/>
      <c r="H8" s="401"/>
    </row>
    <row r="9" spans="1:8" ht="102" customHeight="1" x14ac:dyDescent="0.3">
      <c r="A9" s="189" t="s">
        <v>133</v>
      </c>
      <c r="B9" s="56" t="s">
        <v>98</v>
      </c>
      <c r="C9" s="56" t="s">
        <v>151</v>
      </c>
      <c r="D9" s="66" t="s">
        <v>149</v>
      </c>
      <c r="E9" s="26" t="s">
        <v>150</v>
      </c>
      <c r="F9" s="165" t="s">
        <v>156</v>
      </c>
      <c r="G9" s="113" t="s">
        <v>224</v>
      </c>
      <c r="H9" s="154" t="s">
        <v>348</v>
      </c>
    </row>
    <row r="10" spans="1:8" ht="257.25" customHeight="1" x14ac:dyDescent="0.3">
      <c r="A10" s="190" t="s">
        <v>134</v>
      </c>
      <c r="B10" s="56" t="s">
        <v>118</v>
      </c>
      <c r="C10" s="56" t="s">
        <v>282</v>
      </c>
      <c r="D10" s="66" t="s">
        <v>149</v>
      </c>
      <c r="E10" s="26" t="s">
        <v>150</v>
      </c>
      <c r="F10" s="166" t="s">
        <v>157</v>
      </c>
      <c r="G10" s="113" t="s">
        <v>225</v>
      </c>
      <c r="H10" s="154" t="s">
        <v>349</v>
      </c>
    </row>
    <row r="11" spans="1:8" ht="164.25" customHeight="1" x14ac:dyDescent="0.3">
      <c r="A11" s="189" t="s">
        <v>135</v>
      </c>
      <c r="B11" s="56" t="s">
        <v>136</v>
      </c>
      <c r="C11" s="56" t="s">
        <v>283</v>
      </c>
      <c r="D11" s="66" t="s">
        <v>149</v>
      </c>
      <c r="E11" s="26" t="s">
        <v>150</v>
      </c>
      <c r="F11" s="166" t="s">
        <v>158</v>
      </c>
      <c r="G11" s="114" t="s">
        <v>226</v>
      </c>
      <c r="H11" s="154" t="s">
        <v>350</v>
      </c>
    </row>
    <row r="12" spans="1:8" ht="194.4" customHeight="1" x14ac:dyDescent="0.3">
      <c r="A12" s="191" t="s">
        <v>137</v>
      </c>
      <c r="B12" s="57" t="s">
        <v>65</v>
      </c>
      <c r="C12" s="56" t="s">
        <v>152</v>
      </c>
      <c r="D12" s="66" t="s">
        <v>149</v>
      </c>
      <c r="E12" s="26" t="s">
        <v>150</v>
      </c>
      <c r="F12" s="167" t="s">
        <v>159</v>
      </c>
      <c r="G12" s="71" t="s">
        <v>227</v>
      </c>
      <c r="H12" s="191" t="s">
        <v>351</v>
      </c>
    </row>
    <row r="13" spans="1:8" x14ac:dyDescent="0.3">
      <c r="A13" s="402" t="s">
        <v>202</v>
      </c>
      <c r="B13" s="403"/>
      <c r="C13" s="403"/>
      <c r="D13" s="403"/>
      <c r="E13" s="403"/>
      <c r="F13" s="403"/>
      <c r="G13" s="403"/>
      <c r="H13" s="404"/>
    </row>
    <row r="14" spans="1:8" s="50" customFormat="1" ht="132" x14ac:dyDescent="0.3">
      <c r="A14" s="57" t="s">
        <v>138</v>
      </c>
      <c r="B14" s="57" t="s">
        <v>102</v>
      </c>
      <c r="C14" s="56" t="s">
        <v>148</v>
      </c>
      <c r="D14" s="66" t="s">
        <v>149</v>
      </c>
      <c r="E14" s="26" t="s">
        <v>150</v>
      </c>
      <c r="F14" s="167" t="s">
        <v>160</v>
      </c>
      <c r="G14" s="71" t="s">
        <v>102</v>
      </c>
      <c r="H14" s="57" t="s">
        <v>352</v>
      </c>
    </row>
    <row r="15" spans="1:8" s="50" customFormat="1" ht="141" customHeight="1" x14ac:dyDescent="0.3">
      <c r="A15" s="57" t="s">
        <v>140</v>
      </c>
      <c r="B15" s="57" t="s">
        <v>68</v>
      </c>
      <c r="C15" s="56" t="s">
        <v>153</v>
      </c>
      <c r="D15" s="66" t="s">
        <v>149</v>
      </c>
      <c r="E15" s="26" t="s">
        <v>150</v>
      </c>
      <c r="F15" s="168" t="s">
        <v>161</v>
      </c>
      <c r="G15" s="58" t="s">
        <v>228</v>
      </c>
      <c r="H15" s="194" t="s">
        <v>352</v>
      </c>
    </row>
    <row r="16" spans="1:8" s="51" customFormat="1" ht="134.25" customHeight="1" x14ac:dyDescent="0.25">
      <c r="A16" s="58" t="s">
        <v>76</v>
      </c>
      <c r="B16" s="59" t="s">
        <v>139</v>
      </c>
      <c r="C16" s="56" t="s">
        <v>154</v>
      </c>
      <c r="D16" s="66" t="s">
        <v>149</v>
      </c>
      <c r="E16" s="26" t="s">
        <v>150</v>
      </c>
      <c r="F16" s="169" t="s">
        <v>162</v>
      </c>
      <c r="G16" s="58" t="s">
        <v>229</v>
      </c>
      <c r="H16" s="59" t="s">
        <v>352</v>
      </c>
    </row>
    <row r="17" spans="1:8" s="51" customFormat="1" ht="132" x14ac:dyDescent="0.25">
      <c r="A17" s="58" t="s">
        <v>141</v>
      </c>
      <c r="B17" s="59" t="s">
        <v>85</v>
      </c>
      <c r="C17" s="56" t="s">
        <v>154</v>
      </c>
      <c r="D17" s="66" t="s">
        <v>149</v>
      </c>
      <c r="E17" s="26" t="s">
        <v>150</v>
      </c>
      <c r="F17" s="169" t="s">
        <v>163</v>
      </c>
      <c r="G17" s="58" t="s">
        <v>229</v>
      </c>
      <c r="H17" s="59" t="s">
        <v>352</v>
      </c>
    </row>
    <row r="18" spans="1:8" s="51" customFormat="1" ht="132" x14ac:dyDescent="0.25">
      <c r="A18" s="58" t="s">
        <v>77</v>
      </c>
      <c r="B18" s="59" t="s">
        <v>94</v>
      </c>
      <c r="C18" s="56" t="s">
        <v>148</v>
      </c>
      <c r="D18" s="66" t="s">
        <v>149</v>
      </c>
      <c r="E18" s="26" t="s">
        <v>150</v>
      </c>
      <c r="F18" s="169" t="s">
        <v>163</v>
      </c>
      <c r="G18" s="58" t="s">
        <v>229</v>
      </c>
      <c r="H18" s="59" t="s">
        <v>352</v>
      </c>
    </row>
    <row r="19" spans="1:8" s="51" customFormat="1" ht="66.75" customHeight="1" x14ac:dyDescent="0.25">
      <c r="A19" s="58" t="s">
        <v>409</v>
      </c>
      <c r="B19" s="59" t="s">
        <v>410</v>
      </c>
      <c r="C19" s="143" t="s">
        <v>285</v>
      </c>
      <c r="D19" s="66" t="s">
        <v>149</v>
      </c>
      <c r="E19" s="231" t="s">
        <v>150</v>
      </c>
      <c r="F19" s="169"/>
      <c r="G19" s="58" t="s">
        <v>229</v>
      </c>
      <c r="H19" s="59" t="s">
        <v>352</v>
      </c>
    </row>
    <row r="20" spans="1:8" s="6" customFormat="1" ht="13.8" x14ac:dyDescent="0.25">
      <c r="A20" s="391" t="s">
        <v>142</v>
      </c>
      <c r="B20" s="392"/>
      <c r="C20" s="392"/>
      <c r="D20" s="392"/>
      <c r="E20" s="392"/>
      <c r="F20" s="392"/>
      <c r="G20" s="392"/>
      <c r="H20" s="393"/>
    </row>
    <row r="21" spans="1:8" s="6" customFormat="1" ht="13.8" x14ac:dyDescent="0.25">
      <c r="A21" s="388" t="s">
        <v>234</v>
      </c>
      <c r="B21" s="389"/>
      <c r="C21" s="389"/>
      <c r="D21" s="389"/>
      <c r="E21" s="389"/>
      <c r="F21" s="389"/>
      <c r="G21" s="389"/>
      <c r="H21" s="390"/>
    </row>
    <row r="22" spans="1:8" s="49" customFormat="1" ht="157.19999999999999" customHeight="1" x14ac:dyDescent="0.25">
      <c r="A22" s="60" t="s">
        <v>143</v>
      </c>
      <c r="B22" s="59" t="s">
        <v>144</v>
      </c>
      <c r="C22" s="56" t="s">
        <v>154</v>
      </c>
      <c r="D22" s="66" t="s">
        <v>149</v>
      </c>
      <c r="E22" s="26" t="s">
        <v>150</v>
      </c>
      <c r="F22" s="170" t="s">
        <v>164</v>
      </c>
      <c r="G22" s="58" t="s">
        <v>144</v>
      </c>
      <c r="H22" s="59" t="s">
        <v>353</v>
      </c>
    </row>
    <row r="23" spans="1:8" s="8" customFormat="1" ht="170.4" customHeight="1" x14ac:dyDescent="0.3">
      <c r="A23" s="192" t="s">
        <v>145</v>
      </c>
      <c r="B23" s="57" t="s">
        <v>90</v>
      </c>
      <c r="C23" s="56" t="s">
        <v>148</v>
      </c>
      <c r="D23" s="66" t="s">
        <v>149</v>
      </c>
      <c r="E23" s="26" t="s">
        <v>150</v>
      </c>
      <c r="F23" s="171" t="s">
        <v>165</v>
      </c>
      <c r="G23" s="71" t="s">
        <v>230</v>
      </c>
      <c r="H23" s="191" t="s">
        <v>354</v>
      </c>
    </row>
    <row r="24" spans="1:8" s="8" customFormat="1" ht="151.5" customHeight="1" x14ac:dyDescent="0.3">
      <c r="A24" s="192" t="s">
        <v>41</v>
      </c>
      <c r="B24" s="57" t="s">
        <v>72</v>
      </c>
      <c r="C24" s="56" t="s">
        <v>155</v>
      </c>
      <c r="D24" s="66" t="s">
        <v>149</v>
      </c>
      <c r="E24" s="26" t="s">
        <v>150</v>
      </c>
      <c r="F24" s="171" t="s">
        <v>166</v>
      </c>
      <c r="G24" s="71" t="s">
        <v>231</v>
      </c>
      <c r="H24" s="191" t="s">
        <v>354</v>
      </c>
    </row>
    <row r="25" spans="1:8" s="8" customFormat="1" ht="166.95" customHeight="1" x14ac:dyDescent="0.3">
      <c r="A25" s="192" t="s">
        <v>146</v>
      </c>
      <c r="B25" s="57" t="s">
        <v>147</v>
      </c>
      <c r="C25" s="56" t="s">
        <v>148</v>
      </c>
      <c r="D25" s="66" t="s">
        <v>149</v>
      </c>
      <c r="E25" s="26" t="s">
        <v>150</v>
      </c>
      <c r="F25" s="171" t="s">
        <v>168</v>
      </c>
      <c r="G25" s="71" t="s">
        <v>232</v>
      </c>
      <c r="H25" s="191" t="s">
        <v>354</v>
      </c>
    </row>
    <row r="26" spans="1:8" s="8" customFormat="1" ht="156" customHeight="1" x14ac:dyDescent="0.3">
      <c r="A26" s="57" t="s">
        <v>47</v>
      </c>
      <c r="B26" s="57" t="s">
        <v>73</v>
      </c>
      <c r="C26" s="56" t="s">
        <v>154</v>
      </c>
      <c r="D26" s="66" t="s">
        <v>149</v>
      </c>
      <c r="E26" s="26" t="s">
        <v>150</v>
      </c>
      <c r="F26" s="171" t="s">
        <v>167</v>
      </c>
      <c r="G26" s="71" t="s">
        <v>231</v>
      </c>
      <c r="H26" s="191" t="s">
        <v>353</v>
      </c>
    </row>
    <row r="27" spans="1:8" s="50" customFormat="1" ht="143.25" customHeight="1" x14ac:dyDescent="0.3">
      <c r="A27" s="153" t="s">
        <v>302</v>
      </c>
      <c r="B27" s="154" t="s">
        <v>305</v>
      </c>
      <c r="C27" s="197" t="s">
        <v>307</v>
      </c>
      <c r="D27" s="197" t="s">
        <v>149</v>
      </c>
      <c r="E27" s="197" t="s">
        <v>150</v>
      </c>
      <c r="F27" s="172" t="s">
        <v>166</v>
      </c>
      <c r="G27" s="13" t="s">
        <v>310</v>
      </c>
      <c r="H27" s="193" t="s">
        <v>353</v>
      </c>
    </row>
    <row r="28" spans="1:8" s="50" customFormat="1" ht="94.2" customHeight="1" x14ac:dyDescent="0.3">
      <c r="A28" s="153" t="s">
        <v>303</v>
      </c>
      <c r="B28" s="154" t="s">
        <v>306</v>
      </c>
      <c r="C28" s="197" t="s">
        <v>308</v>
      </c>
      <c r="D28" s="197" t="s">
        <v>149</v>
      </c>
      <c r="E28" s="197" t="s">
        <v>150</v>
      </c>
      <c r="F28" s="173" t="s">
        <v>309</v>
      </c>
      <c r="G28" s="154" t="s">
        <v>311</v>
      </c>
      <c r="H28" s="153" t="s">
        <v>355</v>
      </c>
    </row>
    <row r="29" spans="1:8" s="50" customFormat="1" x14ac:dyDescent="0.3">
      <c r="A29" s="61"/>
      <c r="B29" s="61"/>
      <c r="C29" s="52"/>
      <c r="D29" s="61"/>
      <c r="E29" s="68"/>
      <c r="F29" s="174"/>
      <c r="G29" s="115"/>
      <c r="H29" s="116"/>
    </row>
    <row r="30" spans="1:8" s="50" customFormat="1" x14ac:dyDescent="0.3">
      <c r="A30" s="61"/>
      <c r="B30" s="61"/>
      <c r="C30" s="52"/>
      <c r="D30" s="61"/>
      <c r="E30" s="68"/>
      <c r="F30" s="174"/>
      <c r="G30" s="115"/>
      <c r="H30" s="116"/>
    </row>
    <row r="31" spans="1:8" s="50" customFormat="1" x14ac:dyDescent="0.3">
      <c r="A31" s="61"/>
      <c r="B31" s="61"/>
      <c r="C31" s="52"/>
      <c r="D31" s="61"/>
      <c r="E31" s="68"/>
      <c r="F31" s="174"/>
      <c r="G31" s="115"/>
      <c r="H31" s="116"/>
    </row>
    <row r="32" spans="1:8" s="50" customFormat="1" x14ac:dyDescent="0.3">
      <c r="A32" s="61"/>
      <c r="B32" s="61"/>
      <c r="C32" s="52"/>
      <c r="D32" s="61"/>
      <c r="E32" s="68"/>
      <c r="F32" s="174"/>
      <c r="G32" s="115"/>
      <c r="H32" s="116"/>
    </row>
    <row r="33" spans="1:8" s="50" customFormat="1" x14ac:dyDescent="0.3">
      <c r="A33" s="61"/>
      <c r="B33" s="61"/>
      <c r="C33" s="52"/>
      <c r="D33" s="61"/>
      <c r="E33" s="68"/>
      <c r="F33" s="174"/>
      <c r="G33" s="115"/>
      <c r="H33" s="116"/>
    </row>
    <row r="34" spans="1:8" s="50" customFormat="1" x14ac:dyDescent="0.3">
      <c r="A34" s="61"/>
      <c r="B34" s="61"/>
      <c r="C34" s="52"/>
      <c r="D34" s="61"/>
      <c r="E34" s="68"/>
      <c r="F34" s="174"/>
      <c r="G34" s="115"/>
      <c r="H34" s="116"/>
    </row>
    <row r="35" spans="1:8" s="50" customFormat="1" x14ac:dyDescent="0.3">
      <c r="A35" s="61"/>
      <c r="B35" s="61"/>
      <c r="C35" s="52"/>
      <c r="D35" s="61"/>
      <c r="E35" s="68"/>
      <c r="F35" s="174"/>
      <c r="G35" s="115"/>
      <c r="H35" s="116"/>
    </row>
    <row r="36" spans="1:8" s="50" customFormat="1" x14ac:dyDescent="0.3">
      <c r="A36" s="61"/>
      <c r="B36" s="61"/>
      <c r="C36" s="52"/>
      <c r="D36" s="61"/>
      <c r="E36" s="68"/>
      <c r="F36" s="174"/>
      <c r="G36" s="115"/>
      <c r="H36" s="116"/>
    </row>
    <row r="37" spans="1:8" s="50" customFormat="1" x14ac:dyDescent="0.3">
      <c r="A37" s="61"/>
      <c r="B37" s="61"/>
      <c r="C37" s="52"/>
      <c r="D37" s="61"/>
      <c r="E37" s="68"/>
      <c r="F37" s="174"/>
      <c r="G37" s="115"/>
      <c r="H37" s="116"/>
    </row>
    <row r="38" spans="1:8" s="50" customFormat="1" x14ac:dyDescent="0.3">
      <c r="A38" s="61"/>
      <c r="B38" s="61"/>
      <c r="C38" s="52"/>
      <c r="D38" s="61"/>
      <c r="E38" s="68"/>
      <c r="F38" s="174"/>
      <c r="G38" s="115"/>
      <c r="H38" s="116"/>
    </row>
    <row r="39" spans="1:8" s="50" customFormat="1" x14ac:dyDescent="0.3">
      <c r="A39" s="61"/>
      <c r="B39" s="61"/>
      <c r="C39" s="52"/>
      <c r="D39" s="61"/>
      <c r="E39" s="68"/>
      <c r="F39" s="174"/>
      <c r="G39" s="115"/>
      <c r="H39" s="116"/>
    </row>
    <row r="40" spans="1:8" s="50" customFormat="1" x14ac:dyDescent="0.3">
      <c r="A40" s="61"/>
      <c r="B40" s="61"/>
      <c r="C40" s="52"/>
      <c r="D40" s="61"/>
      <c r="E40" s="68"/>
      <c r="F40" s="174"/>
      <c r="G40" s="115"/>
      <c r="H40" s="116"/>
    </row>
    <row r="41" spans="1:8" s="50" customFormat="1" x14ac:dyDescent="0.3">
      <c r="A41" s="61"/>
      <c r="B41" s="61"/>
      <c r="C41" s="52"/>
      <c r="D41" s="61"/>
      <c r="E41" s="68"/>
      <c r="F41" s="174"/>
      <c r="G41" s="115"/>
      <c r="H41" s="116"/>
    </row>
    <row r="42" spans="1:8" s="50" customFormat="1" x14ac:dyDescent="0.3">
      <c r="A42" s="61"/>
      <c r="B42" s="61"/>
      <c r="C42" s="52"/>
      <c r="D42" s="61"/>
      <c r="E42" s="68"/>
      <c r="F42" s="174"/>
      <c r="G42" s="115"/>
      <c r="H42" s="116"/>
    </row>
    <row r="43" spans="1:8" s="50" customFormat="1" x14ac:dyDescent="0.3">
      <c r="A43" s="61"/>
      <c r="B43" s="61"/>
      <c r="C43" s="52"/>
      <c r="D43" s="61"/>
      <c r="E43" s="68"/>
      <c r="F43" s="174"/>
      <c r="G43" s="115"/>
      <c r="H43" s="116"/>
    </row>
    <row r="44" spans="1:8" s="50" customFormat="1" x14ac:dyDescent="0.3">
      <c r="A44" s="61"/>
      <c r="B44" s="61"/>
      <c r="C44" s="52"/>
      <c r="D44" s="61"/>
      <c r="E44" s="68"/>
      <c r="F44" s="174"/>
      <c r="G44" s="115"/>
      <c r="H44" s="116"/>
    </row>
    <row r="45" spans="1:8" s="50" customFormat="1" x14ac:dyDescent="0.3">
      <c r="A45" s="61"/>
      <c r="B45" s="61"/>
      <c r="C45" s="52"/>
      <c r="D45" s="61"/>
      <c r="E45" s="68"/>
      <c r="F45" s="174"/>
      <c r="G45" s="115"/>
      <c r="H45" s="116"/>
    </row>
    <row r="46" spans="1:8" s="50" customFormat="1" x14ac:dyDescent="0.3">
      <c r="A46" s="61"/>
      <c r="B46" s="61"/>
      <c r="C46" s="52"/>
      <c r="D46" s="61"/>
      <c r="E46" s="68"/>
      <c r="F46" s="174"/>
      <c r="G46" s="115"/>
      <c r="H46" s="116"/>
    </row>
    <row r="47" spans="1:8" s="50" customFormat="1" x14ac:dyDescent="0.3">
      <c r="A47" s="61"/>
      <c r="B47" s="61"/>
      <c r="C47" s="52"/>
      <c r="D47" s="61"/>
      <c r="E47" s="68"/>
      <c r="F47" s="174"/>
      <c r="G47" s="115"/>
      <c r="H47" s="116"/>
    </row>
    <row r="48" spans="1:8" s="50" customFormat="1" x14ac:dyDescent="0.3">
      <c r="A48" s="61"/>
      <c r="B48" s="61"/>
      <c r="C48" s="52"/>
      <c r="D48" s="61"/>
      <c r="E48" s="68"/>
      <c r="F48" s="174"/>
      <c r="G48" s="115"/>
      <c r="H48" s="116"/>
    </row>
    <row r="49" spans="1:8" s="50" customFormat="1" x14ac:dyDescent="0.3">
      <c r="A49" s="61"/>
      <c r="B49" s="61"/>
      <c r="C49" s="52"/>
      <c r="D49" s="61"/>
      <c r="E49" s="68"/>
      <c r="F49" s="174"/>
      <c r="G49" s="115"/>
      <c r="H49" s="116"/>
    </row>
    <row r="50" spans="1:8" s="50" customFormat="1" x14ac:dyDescent="0.3">
      <c r="A50" s="61"/>
      <c r="B50" s="61"/>
      <c r="C50" s="52"/>
      <c r="D50" s="61"/>
      <c r="E50" s="68"/>
      <c r="F50" s="174"/>
      <c r="G50" s="115"/>
      <c r="H50" s="116"/>
    </row>
    <row r="51" spans="1:8" s="50" customFormat="1" x14ac:dyDescent="0.3">
      <c r="A51" s="61"/>
      <c r="B51" s="61"/>
      <c r="C51" s="52"/>
      <c r="D51" s="61"/>
      <c r="E51" s="68"/>
      <c r="F51" s="174"/>
      <c r="G51" s="115"/>
      <c r="H51" s="116"/>
    </row>
    <row r="52" spans="1:8" s="50" customFormat="1" x14ac:dyDescent="0.3">
      <c r="A52" s="61"/>
      <c r="B52" s="61"/>
      <c r="C52" s="52"/>
      <c r="D52" s="61"/>
      <c r="E52" s="68"/>
      <c r="F52" s="174"/>
      <c r="G52" s="115"/>
      <c r="H52" s="116"/>
    </row>
    <row r="53" spans="1:8" s="50" customFormat="1" x14ac:dyDescent="0.3">
      <c r="A53" s="61"/>
      <c r="B53" s="61"/>
      <c r="C53" s="52"/>
      <c r="D53" s="61"/>
      <c r="E53" s="68"/>
      <c r="F53" s="174"/>
      <c r="G53" s="115"/>
      <c r="H53" s="116"/>
    </row>
    <row r="54" spans="1:8" s="50" customFormat="1" x14ac:dyDescent="0.3">
      <c r="A54" s="61"/>
      <c r="B54" s="61"/>
      <c r="C54" s="52"/>
      <c r="D54" s="61"/>
      <c r="E54" s="68"/>
      <c r="F54" s="174"/>
      <c r="G54" s="115"/>
      <c r="H54" s="116"/>
    </row>
    <row r="55" spans="1:8" s="50" customFormat="1" x14ac:dyDescent="0.3">
      <c r="A55" s="61"/>
      <c r="B55" s="61"/>
      <c r="C55" s="52"/>
      <c r="D55" s="61"/>
      <c r="E55" s="68"/>
      <c r="F55" s="174"/>
      <c r="G55" s="115"/>
      <c r="H55" s="116"/>
    </row>
    <row r="56" spans="1:8" s="50" customFormat="1" x14ac:dyDescent="0.3">
      <c r="A56" s="61"/>
      <c r="B56" s="61"/>
      <c r="C56" s="52"/>
      <c r="D56" s="61"/>
      <c r="E56" s="68"/>
      <c r="F56" s="174"/>
      <c r="G56" s="115"/>
      <c r="H56" s="116"/>
    </row>
    <row r="57" spans="1:8" s="50" customFormat="1" x14ac:dyDescent="0.3">
      <c r="A57" s="61"/>
      <c r="B57" s="61"/>
      <c r="C57" s="52"/>
      <c r="D57" s="61"/>
      <c r="E57" s="68"/>
      <c r="F57" s="174"/>
      <c r="G57" s="115"/>
      <c r="H57" s="116"/>
    </row>
    <row r="58" spans="1:8" s="50" customFormat="1" x14ac:dyDescent="0.3">
      <c r="A58" s="61"/>
      <c r="B58" s="61"/>
      <c r="C58" s="52"/>
      <c r="D58" s="61"/>
      <c r="E58" s="68"/>
      <c r="F58" s="174"/>
      <c r="G58" s="115"/>
      <c r="H58" s="116"/>
    </row>
    <row r="59" spans="1:8" s="50" customFormat="1" x14ac:dyDescent="0.3">
      <c r="A59" s="61"/>
      <c r="B59" s="61"/>
      <c r="C59" s="52"/>
      <c r="D59" s="61"/>
      <c r="E59" s="68"/>
      <c r="F59" s="174"/>
      <c r="G59" s="115"/>
      <c r="H59" s="116"/>
    </row>
    <row r="60" spans="1:8" s="50" customFormat="1" x14ac:dyDescent="0.3">
      <c r="A60" s="61"/>
      <c r="B60" s="61"/>
      <c r="C60" s="52"/>
      <c r="D60" s="61"/>
      <c r="E60" s="68"/>
      <c r="F60" s="174"/>
      <c r="G60" s="115"/>
      <c r="H60" s="116"/>
    </row>
    <row r="61" spans="1:8" x14ac:dyDescent="0.3">
      <c r="A61" s="62"/>
      <c r="B61" s="62"/>
      <c r="C61" s="53"/>
      <c r="D61" s="62"/>
      <c r="E61" s="69"/>
      <c r="F61" s="175"/>
      <c r="G61" s="115"/>
      <c r="H61" s="116"/>
    </row>
    <row r="62" spans="1:8" x14ac:dyDescent="0.3">
      <c r="A62" s="62"/>
      <c r="B62" s="62"/>
      <c r="C62" s="53"/>
      <c r="D62" s="62"/>
      <c r="E62" s="69"/>
      <c r="F62" s="175"/>
      <c r="G62" s="115"/>
      <c r="H62" s="116"/>
    </row>
    <row r="63" spans="1:8" x14ac:dyDescent="0.3">
      <c r="A63" s="62"/>
      <c r="B63" s="62"/>
      <c r="C63" s="53"/>
      <c r="D63" s="62"/>
      <c r="E63" s="69"/>
      <c r="F63" s="175"/>
      <c r="G63" s="115"/>
      <c r="H63" s="116"/>
    </row>
    <row r="64" spans="1:8" x14ac:dyDescent="0.3">
      <c r="A64" s="62"/>
      <c r="B64" s="62"/>
      <c r="C64" s="53"/>
      <c r="D64" s="62"/>
      <c r="E64" s="69"/>
      <c r="F64" s="175"/>
      <c r="G64" s="115"/>
      <c r="H64" s="116"/>
    </row>
    <row r="65" spans="1:8" x14ac:dyDescent="0.3">
      <c r="A65" s="62"/>
      <c r="B65" s="62"/>
      <c r="C65" s="53"/>
      <c r="D65" s="62"/>
      <c r="E65" s="69"/>
      <c r="F65" s="175"/>
      <c r="G65" s="115"/>
      <c r="H65" s="116"/>
    </row>
    <row r="66" spans="1:8" x14ac:dyDescent="0.3">
      <c r="A66" s="62"/>
      <c r="B66" s="62"/>
      <c r="C66" s="53"/>
      <c r="D66" s="62"/>
      <c r="E66" s="69"/>
      <c r="F66" s="175"/>
      <c r="G66" s="115"/>
      <c r="H66" s="116"/>
    </row>
    <row r="67" spans="1:8" x14ac:dyDescent="0.3">
      <c r="A67" s="62"/>
      <c r="B67" s="62"/>
      <c r="C67" s="53"/>
      <c r="D67" s="62"/>
      <c r="E67" s="69"/>
      <c r="F67" s="175"/>
      <c r="G67" s="115"/>
      <c r="H67" s="116"/>
    </row>
    <row r="68" spans="1:8" x14ac:dyDescent="0.3">
      <c r="A68" s="62"/>
      <c r="B68" s="62"/>
      <c r="C68" s="53"/>
      <c r="D68" s="62"/>
      <c r="E68" s="69"/>
      <c r="F68" s="175"/>
      <c r="G68" s="115"/>
      <c r="H68" s="116"/>
    </row>
    <row r="69" spans="1:8" x14ac:dyDescent="0.3">
      <c r="A69" s="62"/>
      <c r="B69" s="62"/>
      <c r="C69" s="53"/>
      <c r="D69" s="62"/>
      <c r="E69" s="69"/>
      <c r="F69" s="175"/>
      <c r="G69" s="115"/>
      <c r="H69" s="116"/>
    </row>
    <row r="70" spans="1:8" x14ac:dyDescent="0.3">
      <c r="A70" s="62"/>
      <c r="B70" s="62"/>
      <c r="C70" s="53"/>
      <c r="D70" s="62"/>
      <c r="E70" s="69"/>
      <c r="F70" s="175"/>
      <c r="G70" s="115"/>
      <c r="H70" s="116"/>
    </row>
    <row r="71" spans="1:8" x14ac:dyDescent="0.3">
      <c r="A71" s="62"/>
      <c r="B71" s="62"/>
      <c r="C71" s="53"/>
      <c r="D71" s="62"/>
      <c r="E71" s="69"/>
      <c r="F71" s="175"/>
      <c r="G71" s="115"/>
      <c r="H71" s="116"/>
    </row>
    <row r="72" spans="1:8" x14ac:dyDescent="0.3">
      <c r="A72" s="62"/>
      <c r="B72" s="62"/>
      <c r="C72" s="53"/>
      <c r="D72" s="62"/>
      <c r="E72" s="69"/>
      <c r="F72" s="175"/>
      <c r="G72" s="115"/>
      <c r="H72" s="116"/>
    </row>
    <row r="73" spans="1:8" x14ac:dyDescent="0.3">
      <c r="A73" s="62"/>
      <c r="B73" s="62"/>
      <c r="C73" s="53"/>
      <c r="D73" s="62"/>
      <c r="E73" s="69"/>
      <c r="F73" s="175"/>
      <c r="G73" s="115"/>
      <c r="H73" s="116"/>
    </row>
    <row r="74" spans="1:8" x14ac:dyDescent="0.3">
      <c r="A74" s="62"/>
      <c r="B74" s="62"/>
      <c r="C74" s="53"/>
      <c r="D74" s="62"/>
      <c r="E74" s="69"/>
      <c r="F74" s="175"/>
      <c r="G74" s="115"/>
      <c r="H74" s="116"/>
    </row>
    <row r="75" spans="1:8" x14ac:dyDescent="0.3">
      <c r="A75" s="62"/>
      <c r="B75" s="62"/>
      <c r="C75" s="53"/>
      <c r="D75" s="62"/>
      <c r="E75" s="69"/>
      <c r="F75" s="175"/>
      <c r="G75" s="115"/>
      <c r="H75" s="116"/>
    </row>
    <row r="76" spans="1:8" x14ac:dyDescent="0.3">
      <c r="A76" s="62"/>
      <c r="B76" s="62"/>
      <c r="C76" s="53"/>
      <c r="D76" s="62"/>
      <c r="E76" s="69"/>
      <c r="F76" s="175"/>
      <c r="G76" s="115"/>
      <c r="H76" s="116"/>
    </row>
    <row r="77" spans="1:8" x14ac:dyDescent="0.3">
      <c r="A77" s="62"/>
      <c r="B77" s="62"/>
      <c r="C77" s="53"/>
      <c r="D77" s="62"/>
      <c r="E77" s="69"/>
      <c r="F77" s="175"/>
      <c r="G77" s="115"/>
      <c r="H77" s="116"/>
    </row>
    <row r="78" spans="1:8" x14ac:dyDescent="0.3">
      <c r="A78" s="62"/>
      <c r="B78" s="62"/>
      <c r="C78" s="53"/>
      <c r="D78" s="62"/>
      <c r="E78" s="69"/>
      <c r="F78" s="175"/>
      <c r="G78" s="115"/>
      <c r="H78" s="116"/>
    </row>
    <row r="79" spans="1:8" x14ac:dyDescent="0.3">
      <c r="A79" s="62"/>
      <c r="B79" s="62"/>
      <c r="C79" s="53"/>
      <c r="D79" s="62"/>
      <c r="E79" s="69"/>
      <c r="F79" s="175"/>
      <c r="G79" s="115"/>
      <c r="H79" s="116"/>
    </row>
    <row r="80" spans="1:8" x14ac:dyDescent="0.3">
      <c r="A80" s="62"/>
      <c r="B80" s="62"/>
      <c r="C80" s="53"/>
      <c r="D80" s="62"/>
      <c r="E80" s="69"/>
      <c r="F80" s="175"/>
      <c r="G80" s="115"/>
      <c r="H80" s="116"/>
    </row>
    <row r="81" spans="1:8" x14ac:dyDescent="0.3">
      <c r="A81" s="62"/>
      <c r="B81" s="62"/>
      <c r="C81" s="53"/>
      <c r="D81" s="62"/>
      <c r="E81" s="69"/>
      <c r="F81" s="175"/>
      <c r="G81" s="115"/>
      <c r="H81" s="116"/>
    </row>
    <row r="82" spans="1:8" x14ac:dyDescent="0.3">
      <c r="A82" s="62"/>
      <c r="B82" s="62"/>
      <c r="C82" s="53"/>
      <c r="D82" s="62"/>
      <c r="E82" s="69"/>
      <c r="F82" s="175"/>
      <c r="G82" s="115"/>
      <c r="H82" s="116"/>
    </row>
    <row r="83" spans="1:8" x14ac:dyDescent="0.3">
      <c r="A83" s="62"/>
      <c r="B83" s="62"/>
      <c r="C83" s="53"/>
      <c r="D83" s="62"/>
      <c r="E83" s="69"/>
      <c r="F83" s="175"/>
      <c r="G83" s="115"/>
      <c r="H83" s="116"/>
    </row>
    <row r="84" spans="1:8" x14ac:dyDescent="0.3">
      <c r="A84" s="62"/>
      <c r="B84" s="62"/>
      <c r="C84" s="53"/>
      <c r="D84" s="62"/>
      <c r="E84" s="69"/>
      <c r="F84" s="175"/>
      <c r="G84" s="115"/>
      <c r="H84" s="116"/>
    </row>
    <row r="85" spans="1:8" x14ac:dyDescent="0.3">
      <c r="A85" s="62"/>
      <c r="B85" s="62"/>
      <c r="C85" s="53"/>
      <c r="D85" s="62"/>
      <c r="E85" s="69"/>
      <c r="F85" s="175"/>
      <c r="G85" s="115"/>
      <c r="H85" s="116"/>
    </row>
    <row r="86" spans="1:8" x14ac:dyDescent="0.3">
      <c r="A86" s="62"/>
      <c r="B86" s="62"/>
      <c r="C86" s="53"/>
      <c r="D86" s="62"/>
      <c r="E86" s="69"/>
      <c r="F86" s="175"/>
      <c r="G86" s="115"/>
      <c r="H86" s="116"/>
    </row>
    <row r="87" spans="1:8" x14ac:dyDescent="0.3">
      <c r="A87" s="62"/>
      <c r="B87" s="62"/>
      <c r="C87" s="53"/>
      <c r="D87" s="62"/>
      <c r="E87" s="69"/>
      <c r="F87" s="175"/>
      <c r="G87" s="115"/>
      <c r="H87" s="116"/>
    </row>
    <row r="88" spans="1:8" x14ac:dyDescent="0.3">
      <c r="A88" s="62"/>
      <c r="B88" s="62"/>
      <c r="C88" s="53"/>
      <c r="D88" s="62"/>
      <c r="E88" s="69"/>
      <c r="F88" s="175"/>
      <c r="G88" s="115"/>
      <c r="H88" s="116"/>
    </row>
    <row r="89" spans="1:8" x14ac:dyDescent="0.3">
      <c r="A89" s="62"/>
      <c r="B89" s="62"/>
      <c r="C89" s="53"/>
      <c r="D89" s="62"/>
      <c r="E89" s="69"/>
      <c r="F89" s="175"/>
      <c r="G89" s="115"/>
      <c r="H89" s="116"/>
    </row>
    <row r="90" spans="1:8" x14ac:dyDescent="0.3">
      <c r="A90" s="62"/>
      <c r="B90" s="62"/>
      <c r="C90" s="53"/>
      <c r="D90" s="62"/>
      <c r="E90" s="69"/>
      <c r="F90" s="175"/>
      <c r="G90" s="115"/>
      <c r="H90" s="116"/>
    </row>
    <row r="91" spans="1:8" x14ac:dyDescent="0.3">
      <c r="A91" s="62"/>
      <c r="B91" s="62"/>
      <c r="C91" s="53"/>
      <c r="D91" s="62"/>
      <c r="E91" s="69"/>
      <c r="F91" s="175"/>
      <c r="G91" s="115"/>
      <c r="H91" s="116"/>
    </row>
    <row r="92" spans="1:8" x14ac:dyDescent="0.3">
      <c r="A92" s="62"/>
      <c r="B92" s="62"/>
      <c r="C92" s="53"/>
      <c r="D92" s="62"/>
      <c r="E92" s="69"/>
      <c r="F92" s="175"/>
      <c r="G92" s="115"/>
      <c r="H92" s="116"/>
    </row>
    <row r="93" spans="1:8" x14ac:dyDescent="0.3">
      <c r="A93" s="62"/>
      <c r="B93" s="62"/>
      <c r="C93" s="53"/>
      <c r="D93" s="62"/>
      <c r="E93" s="69"/>
      <c r="F93" s="175"/>
      <c r="G93" s="115"/>
      <c r="H93" s="116"/>
    </row>
    <row r="94" spans="1:8" x14ac:dyDescent="0.3">
      <c r="A94" s="62"/>
      <c r="B94" s="62"/>
      <c r="C94" s="53"/>
      <c r="D94" s="62"/>
      <c r="E94" s="69"/>
      <c r="F94" s="175"/>
      <c r="G94" s="115"/>
      <c r="H94" s="116"/>
    </row>
    <row r="95" spans="1:8" x14ac:dyDescent="0.3">
      <c r="A95" s="62"/>
      <c r="B95" s="62"/>
      <c r="C95" s="53"/>
      <c r="D95" s="62"/>
      <c r="E95" s="69"/>
      <c r="F95" s="175"/>
      <c r="G95" s="115"/>
      <c r="H95" s="116"/>
    </row>
    <row r="96" spans="1:8" x14ac:dyDescent="0.3">
      <c r="A96" s="62"/>
      <c r="B96" s="62"/>
      <c r="C96" s="53"/>
      <c r="D96" s="62"/>
      <c r="E96" s="69"/>
      <c r="F96" s="175"/>
      <c r="G96" s="115"/>
      <c r="H96" s="116"/>
    </row>
    <row r="97" spans="1:8" x14ac:dyDescent="0.3">
      <c r="A97" s="62"/>
      <c r="B97" s="62"/>
      <c r="C97" s="53"/>
      <c r="D97" s="62"/>
      <c r="E97" s="69"/>
      <c r="F97" s="175"/>
      <c r="G97" s="115"/>
      <c r="H97" s="116"/>
    </row>
    <row r="98" spans="1:8" x14ac:dyDescent="0.3">
      <c r="A98" s="62"/>
      <c r="B98" s="62"/>
      <c r="C98" s="53"/>
      <c r="D98" s="62"/>
      <c r="E98" s="69"/>
      <c r="F98" s="175"/>
      <c r="G98" s="115"/>
      <c r="H98" s="116"/>
    </row>
    <row r="99" spans="1:8" x14ac:dyDescent="0.3">
      <c r="A99" s="62"/>
      <c r="B99" s="62"/>
      <c r="C99" s="53"/>
      <c r="D99" s="62"/>
      <c r="E99" s="69"/>
      <c r="F99" s="175"/>
      <c r="G99" s="115"/>
      <c r="H99" s="116"/>
    </row>
    <row r="100" spans="1:8" x14ac:dyDescent="0.3">
      <c r="A100" s="62"/>
      <c r="B100" s="62"/>
      <c r="C100" s="53"/>
      <c r="D100" s="62"/>
      <c r="E100" s="69"/>
      <c r="F100" s="175"/>
      <c r="G100" s="115"/>
      <c r="H100" s="116"/>
    </row>
    <row r="101" spans="1:8" x14ac:dyDescent="0.3">
      <c r="A101" s="62"/>
      <c r="B101" s="62"/>
      <c r="C101" s="53"/>
      <c r="D101" s="62"/>
      <c r="E101" s="69"/>
      <c r="F101" s="175"/>
      <c r="G101" s="115"/>
      <c r="H101" s="116"/>
    </row>
    <row r="102" spans="1:8" x14ac:dyDescent="0.3">
      <c r="A102" s="62"/>
      <c r="B102" s="62"/>
      <c r="C102" s="53"/>
      <c r="D102" s="62"/>
      <c r="E102" s="69"/>
      <c r="F102" s="175"/>
      <c r="G102" s="115"/>
      <c r="H102" s="116"/>
    </row>
    <row r="103" spans="1:8" x14ac:dyDescent="0.3">
      <c r="A103" s="62"/>
      <c r="B103" s="62"/>
      <c r="C103" s="53"/>
      <c r="D103" s="62"/>
      <c r="E103" s="69"/>
      <c r="F103" s="175"/>
      <c r="G103" s="115"/>
      <c r="H103" s="116"/>
    </row>
    <row r="104" spans="1:8" x14ac:dyDescent="0.3">
      <c r="A104" s="62"/>
      <c r="B104" s="62"/>
      <c r="C104" s="53"/>
      <c r="D104" s="62"/>
      <c r="E104" s="69"/>
      <c r="F104" s="175"/>
      <c r="G104" s="115"/>
      <c r="H104" s="116"/>
    </row>
    <row r="105" spans="1:8" x14ac:dyDescent="0.3">
      <c r="A105" s="62"/>
      <c r="B105" s="62"/>
      <c r="C105" s="53"/>
      <c r="D105" s="62"/>
      <c r="E105" s="69"/>
      <c r="F105" s="175"/>
      <c r="G105" s="115"/>
      <c r="H105" s="116"/>
    </row>
    <row r="106" spans="1:8" x14ac:dyDescent="0.3">
      <c r="A106" s="62"/>
      <c r="B106" s="62"/>
      <c r="C106" s="53"/>
      <c r="D106" s="62"/>
      <c r="E106" s="69"/>
      <c r="F106" s="175"/>
      <c r="G106" s="115"/>
      <c r="H106" s="116"/>
    </row>
    <row r="107" spans="1:8" x14ac:dyDescent="0.3">
      <c r="A107" s="62"/>
      <c r="B107" s="62"/>
      <c r="C107" s="53"/>
      <c r="D107" s="62"/>
      <c r="E107" s="69"/>
      <c r="F107" s="175"/>
      <c r="G107" s="115"/>
      <c r="H107" s="116"/>
    </row>
    <row r="108" spans="1:8" x14ac:dyDescent="0.3">
      <c r="A108" s="62"/>
      <c r="B108" s="62"/>
      <c r="C108" s="53"/>
      <c r="D108" s="62"/>
      <c r="E108" s="69"/>
      <c r="F108" s="175"/>
      <c r="G108" s="115"/>
      <c r="H108" s="116"/>
    </row>
    <row r="109" spans="1:8" x14ac:dyDescent="0.3">
      <c r="A109" s="62"/>
      <c r="B109" s="62"/>
      <c r="C109" s="53"/>
      <c r="D109" s="62"/>
      <c r="E109" s="69"/>
      <c r="F109" s="175"/>
      <c r="G109" s="115"/>
      <c r="H109" s="116"/>
    </row>
    <row r="110" spans="1:8" x14ac:dyDescent="0.3">
      <c r="A110" s="62"/>
      <c r="B110" s="62"/>
      <c r="C110" s="53"/>
      <c r="D110" s="62"/>
      <c r="E110" s="69"/>
      <c r="F110" s="175"/>
      <c r="G110" s="115"/>
      <c r="H110" s="116"/>
    </row>
    <row r="111" spans="1:8" x14ac:dyDescent="0.3">
      <c r="A111" s="62"/>
      <c r="B111" s="62"/>
      <c r="C111" s="53"/>
      <c r="D111" s="62"/>
      <c r="E111" s="69"/>
      <c r="F111" s="175"/>
      <c r="G111" s="115"/>
      <c r="H111" s="116"/>
    </row>
    <row r="112" spans="1:8" x14ac:dyDescent="0.3">
      <c r="A112" s="62"/>
      <c r="B112" s="62"/>
      <c r="C112" s="53"/>
      <c r="D112" s="62"/>
      <c r="E112" s="69"/>
      <c r="F112" s="175"/>
      <c r="G112" s="115"/>
      <c r="H112" s="116"/>
    </row>
    <row r="113" spans="1:8" x14ac:dyDescent="0.3">
      <c r="A113" s="62"/>
      <c r="B113" s="62"/>
      <c r="C113" s="53"/>
      <c r="D113" s="62"/>
      <c r="E113" s="69"/>
      <c r="F113" s="175"/>
      <c r="G113" s="115"/>
      <c r="H113" s="116"/>
    </row>
    <row r="114" spans="1:8" x14ac:dyDescent="0.3">
      <c r="A114" s="62"/>
      <c r="B114" s="62"/>
      <c r="C114" s="53"/>
      <c r="D114" s="62"/>
      <c r="E114" s="69"/>
      <c r="F114" s="175"/>
      <c r="G114" s="115"/>
      <c r="H114" s="116"/>
    </row>
    <row r="115" spans="1:8" x14ac:dyDescent="0.3">
      <c r="A115" s="62"/>
      <c r="B115" s="62"/>
      <c r="C115" s="53"/>
      <c r="D115" s="62"/>
      <c r="E115" s="69"/>
      <c r="F115" s="175"/>
      <c r="G115" s="115"/>
      <c r="H115" s="116"/>
    </row>
    <row r="116" spans="1:8" x14ac:dyDescent="0.3">
      <c r="A116" s="62"/>
      <c r="B116" s="62"/>
      <c r="C116" s="53"/>
      <c r="D116" s="62"/>
      <c r="E116" s="69"/>
      <c r="F116" s="175"/>
      <c r="G116" s="115"/>
      <c r="H116" s="116"/>
    </row>
    <row r="117" spans="1:8" x14ac:dyDescent="0.3">
      <c r="A117" s="62"/>
      <c r="B117" s="62"/>
      <c r="C117" s="53"/>
      <c r="D117" s="62"/>
      <c r="E117" s="69"/>
      <c r="F117" s="175"/>
      <c r="G117" s="115"/>
      <c r="H117" s="116"/>
    </row>
    <row r="118" spans="1:8" x14ac:dyDescent="0.3">
      <c r="A118" s="62"/>
      <c r="B118" s="62"/>
      <c r="C118" s="53"/>
      <c r="D118" s="62"/>
      <c r="E118" s="69"/>
      <c r="F118" s="175"/>
      <c r="G118" s="115"/>
      <c r="H118" s="116"/>
    </row>
    <row r="119" spans="1:8" x14ac:dyDescent="0.3">
      <c r="A119" s="62"/>
      <c r="B119" s="62"/>
      <c r="C119" s="53"/>
      <c r="D119" s="62"/>
      <c r="E119" s="69"/>
      <c r="F119" s="175"/>
      <c r="G119" s="115"/>
      <c r="H119" s="116"/>
    </row>
    <row r="120" spans="1:8" x14ac:dyDescent="0.3">
      <c r="A120" s="62"/>
      <c r="B120" s="62"/>
      <c r="C120" s="53"/>
      <c r="D120" s="62"/>
      <c r="E120" s="69"/>
      <c r="F120" s="175"/>
      <c r="G120" s="115"/>
      <c r="H120" s="116"/>
    </row>
    <row r="121" spans="1:8" x14ac:dyDescent="0.3">
      <c r="A121" s="62"/>
      <c r="B121" s="62"/>
      <c r="C121" s="53"/>
      <c r="D121" s="62"/>
      <c r="E121" s="69"/>
      <c r="F121" s="175"/>
      <c r="G121" s="115"/>
      <c r="H121" s="116"/>
    </row>
    <row r="122" spans="1:8" x14ac:dyDescent="0.3">
      <c r="A122" s="62"/>
      <c r="B122" s="62"/>
      <c r="C122" s="53"/>
      <c r="D122" s="62"/>
      <c r="E122" s="69"/>
      <c r="F122" s="175"/>
      <c r="G122" s="115"/>
      <c r="H122" s="116"/>
    </row>
    <row r="123" spans="1:8" x14ac:dyDescent="0.3">
      <c r="A123" s="62"/>
      <c r="B123" s="62"/>
      <c r="C123" s="53"/>
      <c r="D123" s="62"/>
      <c r="E123" s="69"/>
      <c r="F123" s="175"/>
      <c r="G123" s="115"/>
      <c r="H123" s="116"/>
    </row>
    <row r="124" spans="1:8" x14ac:dyDescent="0.3">
      <c r="A124" s="62"/>
      <c r="B124" s="62"/>
      <c r="C124" s="53"/>
      <c r="D124" s="62"/>
      <c r="E124" s="69"/>
      <c r="F124" s="175"/>
      <c r="G124" s="115"/>
      <c r="H124" s="116"/>
    </row>
    <row r="125" spans="1:8" x14ac:dyDescent="0.3">
      <c r="A125" s="62"/>
      <c r="B125" s="62"/>
      <c r="C125" s="53"/>
      <c r="D125" s="62"/>
      <c r="E125" s="69"/>
      <c r="F125" s="175"/>
      <c r="G125" s="115"/>
      <c r="H125" s="116"/>
    </row>
    <row r="126" spans="1:8" x14ac:dyDescent="0.3">
      <c r="A126" s="62"/>
      <c r="B126" s="62"/>
      <c r="C126" s="53"/>
      <c r="D126" s="62"/>
      <c r="E126" s="69"/>
      <c r="F126" s="175"/>
      <c r="G126" s="115"/>
      <c r="H126" s="116"/>
    </row>
    <row r="127" spans="1:8" x14ac:dyDescent="0.3">
      <c r="A127" s="62"/>
      <c r="B127" s="62"/>
      <c r="C127" s="53"/>
      <c r="D127" s="62"/>
      <c r="E127" s="69"/>
      <c r="F127" s="175"/>
      <c r="G127" s="115"/>
      <c r="H127" s="116"/>
    </row>
    <row r="128" spans="1:8" x14ac:dyDescent="0.3">
      <c r="A128" s="62"/>
      <c r="B128" s="62"/>
      <c r="C128" s="53"/>
      <c r="D128" s="62"/>
      <c r="E128" s="69"/>
      <c r="F128" s="175"/>
      <c r="G128" s="115"/>
      <c r="H128" s="116"/>
    </row>
    <row r="129" spans="1:8" x14ac:dyDescent="0.3">
      <c r="A129" s="62"/>
      <c r="B129" s="62"/>
      <c r="C129" s="53"/>
      <c r="D129" s="62"/>
      <c r="E129" s="69"/>
      <c r="F129" s="175"/>
      <c r="G129" s="115"/>
      <c r="H129" s="116"/>
    </row>
    <row r="130" spans="1:8" x14ac:dyDescent="0.3">
      <c r="A130" s="62"/>
      <c r="B130" s="62"/>
      <c r="C130" s="53"/>
      <c r="D130" s="62"/>
      <c r="E130" s="69"/>
      <c r="F130" s="175"/>
      <c r="G130" s="115"/>
      <c r="H130" s="116"/>
    </row>
    <row r="131" spans="1:8" x14ac:dyDescent="0.3">
      <c r="A131" s="62"/>
      <c r="B131" s="62"/>
      <c r="C131" s="53"/>
      <c r="D131" s="62"/>
      <c r="E131" s="69"/>
      <c r="F131" s="175"/>
      <c r="G131" s="115"/>
      <c r="H131" s="116"/>
    </row>
    <row r="132" spans="1:8" x14ac:dyDescent="0.3">
      <c r="A132" s="62"/>
      <c r="B132" s="62"/>
      <c r="C132" s="53"/>
      <c r="D132" s="62"/>
      <c r="E132" s="69"/>
      <c r="F132" s="175"/>
      <c r="G132" s="115"/>
      <c r="H132" s="116"/>
    </row>
    <row r="133" spans="1:8" x14ac:dyDescent="0.3">
      <c r="A133" s="62"/>
      <c r="B133" s="62"/>
      <c r="C133" s="53"/>
      <c r="D133" s="62"/>
      <c r="E133" s="69"/>
      <c r="F133" s="175"/>
      <c r="G133" s="115"/>
      <c r="H133" s="116"/>
    </row>
    <row r="134" spans="1:8" x14ac:dyDescent="0.3">
      <c r="A134" s="62"/>
      <c r="B134" s="62"/>
      <c r="C134" s="53"/>
      <c r="D134" s="62"/>
      <c r="E134" s="69"/>
      <c r="F134" s="175"/>
      <c r="G134" s="115"/>
      <c r="H134" s="116"/>
    </row>
    <row r="135" spans="1:8" x14ac:dyDescent="0.3">
      <c r="A135" s="62"/>
      <c r="B135" s="62"/>
      <c r="C135" s="53"/>
      <c r="D135" s="62"/>
      <c r="E135" s="69"/>
      <c r="F135" s="175"/>
      <c r="G135" s="115"/>
      <c r="H135" s="116"/>
    </row>
    <row r="136" spans="1:8" x14ac:dyDescent="0.3">
      <c r="A136" s="62"/>
      <c r="B136" s="62"/>
      <c r="C136" s="53"/>
      <c r="D136" s="62"/>
      <c r="E136" s="69"/>
      <c r="F136" s="175"/>
      <c r="G136" s="115"/>
      <c r="H136" s="116"/>
    </row>
    <row r="137" spans="1:8" x14ac:dyDescent="0.3">
      <c r="A137" s="62"/>
      <c r="B137" s="62"/>
      <c r="C137" s="53"/>
      <c r="D137" s="62"/>
      <c r="E137" s="69"/>
      <c r="F137" s="175"/>
      <c r="G137" s="115"/>
      <c r="H137" s="116"/>
    </row>
    <row r="138" spans="1:8" x14ac:dyDescent="0.3">
      <c r="A138" s="62"/>
      <c r="B138" s="62"/>
      <c r="C138" s="53"/>
      <c r="D138" s="62"/>
      <c r="E138" s="69"/>
      <c r="F138" s="175"/>
      <c r="G138" s="115"/>
      <c r="H138" s="116"/>
    </row>
    <row r="139" spans="1:8" x14ac:dyDescent="0.3">
      <c r="A139" s="63"/>
      <c r="B139" s="63"/>
      <c r="C139" s="19"/>
      <c r="D139" s="63"/>
      <c r="E139" s="67"/>
      <c r="F139" s="176"/>
      <c r="G139" s="112"/>
      <c r="H139" s="117"/>
    </row>
    <row r="140" spans="1:8" x14ac:dyDescent="0.3">
      <c r="A140" s="63"/>
      <c r="B140" s="63"/>
      <c r="C140" s="19"/>
      <c r="D140" s="63"/>
      <c r="E140" s="67"/>
      <c r="F140" s="176"/>
      <c r="G140" s="112"/>
      <c r="H140" s="117"/>
    </row>
    <row r="141" spans="1:8" x14ac:dyDescent="0.3">
      <c r="A141" s="64"/>
      <c r="B141" s="64"/>
      <c r="C141" s="49"/>
      <c r="D141" s="64"/>
      <c r="E141" s="70"/>
      <c r="F141" s="177"/>
      <c r="G141" s="118"/>
      <c r="H141" s="119"/>
    </row>
    <row r="142" spans="1:8" x14ac:dyDescent="0.3">
      <c r="A142" s="64"/>
      <c r="B142" s="64"/>
      <c r="C142" s="49"/>
      <c r="D142" s="64"/>
      <c r="E142" s="70"/>
      <c r="F142" s="177"/>
      <c r="G142" s="118"/>
      <c r="H142" s="119"/>
    </row>
    <row r="143" spans="1:8" x14ac:dyDescent="0.3">
      <c r="A143" s="64"/>
      <c r="B143" s="64"/>
      <c r="C143" s="49"/>
      <c r="D143" s="64"/>
      <c r="E143" s="70"/>
      <c r="F143" s="177"/>
      <c r="G143" s="118"/>
      <c r="H143" s="119"/>
    </row>
    <row r="144" spans="1:8" x14ac:dyDescent="0.3">
      <c r="A144" s="64"/>
      <c r="B144" s="64"/>
      <c r="C144" s="49"/>
      <c r="D144" s="64"/>
      <c r="E144" s="70"/>
      <c r="F144" s="177"/>
      <c r="G144" s="118"/>
      <c r="H144" s="119"/>
    </row>
    <row r="145" spans="1:8" x14ac:dyDescent="0.3">
      <c r="A145" s="64"/>
      <c r="B145" s="64"/>
      <c r="C145" s="49"/>
      <c r="D145" s="64"/>
      <c r="E145" s="70"/>
      <c r="F145" s="177"/>
      <c r="G145" s="118"/>
      <c r="H145" s="119"/>
    </row>
    <row r="146" spans="1:8" x14ac:dyDescent="0.3">
      <c r="A146" s="64"/>
      <c r="B146" s="64"/>
      <c r="C146" s="49"/>
      <c r="D146" s="64"/>
      <c r="E146" s="70"/>
      <c r="F146" s="177"/>
      <c r="G146" s="118"/>
      <c r="H146" s="119"/>
    </row>
  </sheetData>
  <mergeCells count="8">
    <mergeCell ref="A21:H21"/>
    <mergeCell ref="A20:H20"/>
    <mergeCell ref="A1:H1"/>
    <mergeCell ref="A7:H7"/>
    <mergeCell ref="A3:H3"/>
    <mergeCell ref="A6:H6"/>
    <mergeCell ref="A8:H8"/>
    <mergeCell ref="A13:H13"/>
  </mergeCells>
  <pageMargins left="0.31496062992125984" right="0.31496062992125984" top="0.35433070866141736" bottom="0.35433070866141736" header="0.31496062992125984" footer="0.31496062992125984"/>
  <pageSetup paperSize="9" scale="9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24"/>
  <sheetViews>
    <sheetView zoomScale="80" zoomScaleNormal="80" workbookViewId="0">
      <pane xSplit="2" ySplit="8" topLeftCell="C73" activePane="bottomRight" state="frozen"/>
      <selection pane="topRight" activeCell="C1" sqref="C1"/>
      <selection pane="bottomLeft" activeCell="A6" sqref="A6"/>
      <selection pane="bottomRight" activeCell="C85" sqref="C85"/>
    </sheetView>
  </sheetViews>
  <sheetFormatPr defaultColWidth="9.109375" defaultRowHeight="13.2" x14ac:dyDescent="0.25"/>
  <cols>
    <col min="1" max="1" width="18.5546875" style="1" customWidth="1"/>
    <col min="2" max="2" width="34.33203125" style="1" customWidth="1"/>
    <col min="3" max="3" width="21.6640625" style="1" customWidth="1"/>
    <col min="4" max="4" width="15.44140625" style="29" customWidth="1"/>
    <col min="5" max="7" width="12.109375" style="29" bestFit="1" customWidth="1"/>
    <col min="8" max="9" width="9.109375" style="29"/>
    <col min="10" max="10" width="9" style="29" customWidth="1"/>
    <col min="11" max="11" width="34.109375" style="30" hidden="1" customWidth="1"/>
    <col min="12" max="12" width="9.109375" style="1"/>
    <col min="13" max="13" width="9.44140625" style="1" customWidth="1"/>
    <col min="14" max="16384" width="9.109375" style="1"/>
  </cols>
  <sheetData>
    <row r="1" spans="1:26" ht="12.75" x14ac:dyDescent="0.2">
      <c r="D1" s="200"/>
      <c r="E1" s="200"/>
      <c r="F1" s="200"/>
      <c r="G1" s="200"/>
      <c r="H1" s="200"/>
      <c r="I1" s="200"/>
      <c r="J1" s="200"/>
    </row>
    <row r="2" spans="1:26" ht="12.75" x14ac:dyDescent="0.2">
      <c r="D2" s="200"/>
      <c r="E2" s="200"/>
      <c r="F2" s="200"/>
      <c r="G2" s="200"/>
      <c r="H2" s="200"/>
      <c r="I2" s="200"/>
      <c r="J2" s="200"/>
    </row>
    <row r="3" spans="1:26" ht="31.5" customHeight="1" x14ac:dyDescent="0.25">
      <c r="D3" s="31"/>
      <c r="E3" s="31"/>
      <c r="F3" s="31"/>
      <c r="G3" s="31"/>
      <c r="H3" s="413" t="s">
        <v>222</v>
      </c>
      <c r="I3" s="413"/>
      <c r="J3" s="413"/>
      <c r="K3" s="32" t="s">
        <v>125</v>
      </c>
    </row>
    <row r="4" spans="1:26" ht="12.75" hidden="1" x14ac:dyDescent="0.2">
      <c r="D4" s="31"/>
      <c r="E4" s="31"/>
      <c r="F4" s="31"/>
      <c r="G4" s="31"/>
      <c r="H4" s="31"/>
      <c r="I4" s="31"/>
      <c r="J4" s="31"/>
    </row>
    <row r="5" spans="1:26" ht="15" hidden="1" x14ac:dyDescent="0.2">
      <c r="I5" s="425"/>
      <c r="J5" s="425"/>
      <c r="K5" s="44" t="s">
        <v>42</v>
      </c>
    </row>
    <row r="6" spans="1:26" ht="39" customHeight="1" x14ac:dyDescent="0.25">
      <c r="A6" s="414" t="s">
        <v>221</v>
      </c>
      <c r="B6" s="414"/>
      <c r="C6" s="414"/>
      <c r="D6" s="414"/>
      <c r="E6" s="414"/>
      <c r="F6" s="414"/>
      <c r="G6" s="414"/>
      <c r="H6" s="414"/>
      <c r="I6" s="414"/>
      <c r="J6" s="414"/>
      <c r="K6" s="414"/>
    </row>
    <row r="7" spans="1:26" ht="18.75" customHeight="1" x14ac:dyDescent="0.25">
      <c r="A7" s="429" t="s">
        <v>2</v>
      </c>
      <c r="B7" s="434" t="s">
        <v>43</v>
      </c>
      <c r="C7" s="434" t="s">
        <v>3</v>
      </c>
      <c r="D7" s="426" t="s">
        <v>44</v>
      </c>
      <c r="E7" s="427"/>
      <c r="F7" s="427"/>
      <c r="G7" s="427"/>
      <c r="H7" s="427"/>
      <c r="I7" s="427"/>
      <c r="J7" s="428"/>
      <c r="K7" s="434" t="s">
        <v>99</v>
      </c>
    </row>
    <row r="8" spans="1:26" ht="77.25" customHeight="1" x14ac:dyDescent="0.25">
      <c r="A8" s="430"/>
      <c r="B8" s="435"/>
      <c r="C8" s="435"/>
      <c r="D8" s="33" t="s">
        <v>45</v>
      </c>
      <c r="E8" s="34" t="s">
        <v>51</v>
      </c>
      <c r="F8" s="34" t="s">
        <v>56</v>
      </c>
      <c r="G8" s="35" t="s">
        <v>52</v>
      </c>
      <c r="H8" s="35" t="s">
        <v>53</v>
      </c>
      <c r="I8" s="35" t="s">
        <v>54</v>
      </c>
      <c r="J8" s="35" t="s">
        <v>55</v>
      </c>
      <c r="K8" s="435"/>
    </row>
    <row r="9" spans="1:26" ht="13.8" x14ac:dyDescent="0.25">
      <c r="A9" s="421" t="s">
        <v>7</v>
      </c>
      <c r="B9" s="421" t="s">
        <v>80</v>
      </c>
      <c r="C9" s="36" t="s">
        <v>25</v>
      </c>
      <c r="D9" s="159">
        <f t="shared" ref="D9:D49" si="0">SUM(E9:J9)</f>
        <v>61956.349999999991</v>
      </c>
      <c r="E9" s="159">
        <f t="shared" ref="E9:J9" si="1">E10+E19+E20+E21</f>
        <v>5805.05</v>
      </c>
      <c r="F9" s="159">
        <f t="shared" si="1"/>
        <v>13248.600000000002</v>
      </c>
      <c r="G9" s="35">
        <f t="shared" si="1"/>
        <v>14604.599999999999</v>
      </c>
      <c r="H9" s="35">
        <f t="shared" si="1"/>
        <v>9868.3999999999978</v>
      </c>
      <c r="I9" s="35">
        <f t="shared" si="1"/>
        <v>9649.4</v>
      </c>
      <c r="J9" s="35">
        <f t="shared" si="1"/>
        <v>8780.2999999999993</v>
      </c>
      <c r="K9" s="45"/>
    </row>
    <row r="10" spans="1:26" ht="41.4" x14ac:dyDescent="0.25">
      <c r="A10" s="422"/>
      <c r="B10" s="422"/>
      <c r="C10" s="142" t="s">
        <v>289</v>
      </c>
      <c r="D10" s="159">
        <f t="shared" si="0"/>
        <v>16844.870000000003</v>
      </c>
      <c r="E10" s="159">
        <f>SUM(E11:E18)</f>
        <v>2100.75</v>
      </c>
      <c r="F10" s="159">
        <f t="shared" ref="F10:J10" si="2">SUM(F11:F18)</f>
        <v>6491.5200000000013</v>
      </c>
      <c r="G10" s="35">
        <f t="shared" si="2"/>
        <v>4986.7999999999993</v>
      </c>
      <c r="H10" s="35">
        <f t="shared" si="2"/>
        <v>1200.6999999999998</v>
      </c>
      <c r="I10" s="35">
        <f t="shared" si="2"/>
        <v>1200.6999999999998</v>
      </c>
      <c r="J10" s="35">
        <f t="shared" si="2"/>
        <v>864.4</v>
      </c>
      <c r="K10" s="45"/>
    </row>
    <row r="11" spans="1:26" s="129" customFormat="1" ht="27.6" x14ac:dyDescent="0.25">
      <c r="A11" s="422"/>
      <c r="B11" s="422"/>
      <c r="C11" s="132" t="s">
        <v>290</v>
      </c>
      <c r="D11" s="160">
        <f>SUM(E11:J11)</f>
        <v>1438</v>
      </c>
      <c r="E11" s="160">
        <f t="shared" ref="E11:J18" si="3">E24+E88</f>
        <v>192.5</v>
      </c>
      <c r="F11" s="160">
        <f t="shared" si="3"/>
        <v>285.39999999999998</v>
      </c>
      <c r="G11" s="202">
        <f t="shared" si="3"/>
        <v>252.1</v>
      </c>
      <c r="H11" s="202">
        <f t="shared" si="3"/>
        <v>236</v>
      </c>
      <c r="I11" s="202">
        <f t="shared" si="3"/>
        <v>236</v>
      </c>
      <c r="J11" s="202">
        <f t="shared" si="3"/>
        <v>236</v>
      </c>
      <c r="K11" s="128"/>
      <c r="L11" s="195"/>
      <c r="M11" s="196"/>
      <c r="N11" s="195"/>
      <c r="O11" s="195"/>
      <c r="P11" s="195"/>
      <c r="Q11" s="195"/>
      <c r="R11" s="195"/>
      <c r="S11" s="195"/>
      <c r="T11" s="195"/>
      <c r="U11" s="195"/>
      <c r="V11" s="195"/>
      <c r="W11" s="195"/>
      <c r="X11" s="195"/>
      <c r="Y11" s="195"/>
      <c r="Z11" s="195"/>
    </row>
    <row r="12" spans="1:26" s="131" customFormat="1" ht="27.6" x14ac:dyDescent="0.25">
      <c r="A12" s="422"/>
      <c r="B12" s="422"/>
      <c r="C12" s="38" t="s">
        <v>291</v>
      </c>
      <c r="D12" s="159">
        <f t="shared" si="0"/>
        <v>2899.1</v>
      </c>
      <c r="E12" s="159">
        <f t="shared" si="3"/>
        <v>34.1</v>
      </c>
      <c r="F12" s="159">
        <f t="shared" si="3"/>
        <v>0</v>
      </c>
      <c r="G12" s="35">
        <f t="shared" si="3"/>
        <v>2835</v>
      </c>
      <c r="H12" s="35">
        <f t="shared" si="3"/>
        <v>10</v>
      </c>
      <c r="I12" s="35">
        <f t="shared" si="3"/>
        <v>10</v>
      </c>
      <c r="J12" s="35">
        <f t="shared" si="3"/>
        <v>10</v>
      </c>
      <c r="K12" s="130"/>
      <c r="L12" s="25"/>
      <c r="M12" s="25"/>
      <c r="N12" s="25"/>
      <c r="O12" s="25"/>
      <c r="P12" s="25"/>
      <c r="Q12" s="25"/>
      <c r="R12" s="25"/>
      <c r="S12" s="25"/>
      <c r="T12" s="25"/>
      <c r="U12" s="25"/>
      <c r="V12" s="25"/>
      <c r="W12" s="25"/>
      <c r="X12" s="25"/>
      <c r="Y12" s="25"/>
      <c r="Z12" s="25"/>
    </row>
    <row r="13" spans="1:26" s="131" customFormat="1" ht="27.6" x14ac:dyDescent="0.25">
      <c r="A13" s="422"/>
      <c r="B13" s="422"/>
      <c r="C13" s="38" t="s">
        <v>292</v>
      </c>
      <c r="D13" s="159">
        <f t="shared" si="0"/>
        <v>5112.3000000000011</v>
      </c>
      <c r="E13" s="159">
        <f t="shared" si="3"/>
        <v>695.59999999999991</v>
      </c>
      <c r="F13" s="159">
        <f t="shared" si="3"/>
        <v>3431.1000000000004</v>
      </c>
      <c r="G13" s="35">
        <f t="shared" si="3"/>
        <v>385.6</v>
      </c>
      <c r="H13" s="35">
        <f t="shared" si="3"/>
        <v>200</v>
      </c>
      <c r="I13" s="35">
        <f t="shared" si="3"/>
        <v>200</v>
      </c>
      <c r="J13" s="35">
        <f t="shared" si="3"/>
        <v>200</v>
      </c>
      <c r="K13" s="130"/>
      <c r="L13" s="25"/>
      <c r="M13" s="25"/>
      <c r="N13" s="25"/>
      <c r="O13" s="25"/>
      <c r="P13" s="25"/>
      <c r="Q13" s="25"/>
      <c r="R13" s="25"/>
      <c r="S13" s="25"/>
      <c r="T13" s="25"/>
      <c r="U13" s="25"/>
      <c r="V13" s="25"/>
      <c r="W13" s="25"/>
      <c r="X13" s="25"/>
      <c r="Y13" s="25"/>
      <c r="Z13" s="25"/>
    </row>
    <row r="14" spans="1:26" s="131" customFormat="1" ht="27.6" x14ac:dyDescent="0.25">
      <c r="A14" s="422"/>
      <c r="B14" s="422"/>
      <c r="C14" s="38" t="s">
        <v>293</v>
      </c>
      <c r="D14" s="159">
        <f t="shared" si="0"/>
        <v>1417.0000000000002</v>
      </c>
      <c r="E14" s="159">
        <f t="shared" si="3"/>
        <v>79.2</v>
      </c>
      <c r="F14" s="159">
        <f t="shared" si="3"/>
        <v>552.20000000000005</v>
      </c>
      <c r="G14" s="35">
        <f t="shared" si="3"/>
        <v>552.20000000000005</v>
      </c>
      <c r="H14" s="35">
        <f t="shared" si="3"/>
        <v>89.9</v>
      </c>
      <c r="I14" s="35">
        <f t="shared" si="3"/>
        <v>89.9</v>
      </c>
      <c r="J14" s="35">
        <f t="shared" si="3"/>
        <v>53.6</v>
      </c>
      <c r="K14" s="130"/>
      <c r="L14" s="25"/>
      <c r="M14" s="25"/>
      <c r="N14" s="25"/>
      <c r="O14" s="25"/>
      <c r="P14" s="25"/>
      <c r="Q14" s="25"/>
      <c r="R14" s="25"/>
      <c r="S14" s="25"/>
      <c r="T14" s="25"/>
      <c r="U14" s="25"/>
      <c r="V14" s="25"/>
      <c r="W14" s="25"/>
      <c r="X14" s="25"/>
      <c r="Y14" s="25"/>
      <c r="Z14" s="25"/>
    </row>
    <row r="15" spans="1:26" s="131" customFormat="1" ht="27.6" x14ac:dyDescent="0.25">
      <c r="A15" s="422"/>
      <c r="B15" s="422"/>
      <c r="C15" s="38" t="s">
        <v>294</v>
      </c>
      <c r="D15" s="35">
        <f t="shared" si="0"/>
        <v>1632</v>
      </c>
      <c r="E15" s="35">
        <f t="shared" si="3"/>
        <v>99.1</v>
      </c>
      <c r="F15" s="35">
        <f t="shared" si="3"/>
        <v>1230.6000000000001</v>
      </c>
      <c r="G15" s="35">
        <f t="shared" si="3"/>
        <v>125.9</v>
      </c>
      <c r="H15" s="35">
        <f t="shared" si="3"/>
        <v>58.8</v>
      </c>
      <c r="I15" s="35">
        <f t="shared" si="3"/>
        <v>58.8</v>
      </c>
      <c r="J15" s="35">
        <f t="shared" si="3"/>
        <v>58.8</v>
      </c>
      <c r="K15" s="130"/>
      <c r="L15" s="25"/>
      <c r="M15" s="25"/>
      <c r="N15" s="25"/>
      <c r="O15" s="25"/>
      <c r="P15" s="25"/>
      <c r="Q15" s="25"/>
      <c r="R15" s="25"/>
      <c r="S15" s="25"/>
      <c r="T15" s="25"/>
      <c r="U15" s="25"/>
      <c r="V15" s="25"/>
      <c r="W15" s="25"/>
      <c r="X15" s="25"/>
      <c r="Y15" s="25"/>
      <c r="Z15" s="25"/>
    </row>
    <row r="16" spans="1:26" s="131" customFormat="1" ht="27.6" x14ac:dyDescent="0.25">
      <c r="A16" s="422"/>
      <c r="B16" s="422"/>
      <c r="C16" s="38" t="s">
        <v>296</v>
      </c>
      <c r="D16" s="35">
        <f t="shared" si="0"/>
        <v>1036.5700000000002</v>
      </c>
      <c r="E16" s="35">
        <f t="shared" si="3"/>
        <v>215.25</v>
      </c>
      <c r="F16" s="35">
        <f t="shared" si="3"/>
        <v>204.92000000000002</v>
      </c>
      <c r="G16" s="35">
        <f t="shared" si="3"/>
        <v>238.4</v>
      </c>
      <c r="H16" s="35">
        <f t="shared" si="3"/>
        <v>126</v>
      </c>
      <c r="I16" s="35">
        <f t="shared" si="3"/>
        <v>126</v>
      </c>
      <c r="J16" s="35">
        <f t="shared" si="3"/>
        <v>126</v>
      </c>
      <c r="K16" s="130"/>
      <c r="L16" s="25"/>
      <c r="M16" s="25"/>
      <c r="N16" s="25"/>
      <c r="O16" s="25"/>
      <c r="P16" s="25"/>
      <c r="Q16" s="25"/>
      <c r="R16" s="25"/>
      <c r="S16" s="25"/>
      <c r="T16" s="25"/>
      <c r="U16" s="25"/>
      <c r="V16" s="25"/>
      <c r="W16" s="25"/>
      <c r="X16" s="25"/>
      <c r="Y16" s="25"/>
      <c r="Z16" s="25"/>
    </row>
    <row r="17" spans="1:26" s="131" customFormat="1" ht="27.6" x14ac:dyDescent="0.25">
      <c r="A17" s="422"/>
      <c r="B17" s="422"/>
      <c r="C17" s="38" t="s">
        <v>295</v>
      </c>
      <c r="D17" s="35">
        <f t="shared" si="0"/>
        <v>1339.5</v>
      </c>
      <c r="E17" s="35">
        <f t="shared" si="3"/>
        <v>144</v>
      </c>
      <c r="F17" s="35">
        <f t="shared" si="3"/>
        <v>557</v>
      </c>
      <c r="G17" s="35">
        <f t="shared" si="3"/>
        <v>428.5</v>
      </c>
      <c r="H17" s="35">
        <f t="shared" si="3"/>
        <v>70</v>
      </c>
      <c r="I17" s="35">
        <f t="shared" si="3"/>
        <v>70</v>
      </c>
      <c r="J17" s="35">
        <f t="shared" si="3"/>
        <v>70</v>
      </c>
      <c r="K17" s="130"/>
      <c r="L17" s="25"/>
      <c r="M17" s="25"/>
      <c r="N17" s="25"/>
      <c r="O17" s="25"/>
      <c r="P17" s="25"/>
      <c r="Q17" s="25"/>
      <c r="R17" s="25"/>
      <c r="S17" s="25"/>
      <c r="T17" s="25"/>
      <c r="U17" s="25"/>
      <c r="V17" s="25"/>
      <c r="W17" s="25"/>
      <c r="X17" s="25"/>
      <c r="Y17" s="25"/>
      <c r="Z17" s="25"/>
    </row>
    <row r="18" spans="1:26" s="131" customFormat="1" ht="27.6" x14ac:dyDescent="0.25">
      <c r="A18" s="422"/>
      <c r="B18" s="422"/>
      <c r="C18" s="38" t="s">
        <v>285</v>
      </c>
      <c r="D18" s="35">
        <f t="shared" si="0"/>
        <v>1970.3999999999999</v>
      </c>
      <c r="E18" s="35">
        <f t="shared" si="3"/>
        <v>641</v>
      </c>
      <c r="F18" s="35">
        <f t="shared" si="3"/>
        <v>230.3</v>
      </c>
      <c r="G18" s="35">
        <f t="shared" si="3"/>
        <v>169.1</v>
      </c>
      <c r="H18" s="35">
        <f t="shared" si="3"/>
        <v>410</v>
      </c>
      <c r="I18" s="35">
        <f t="shared" si="3"/>
        <v>410</v>
      </c>
      <c r="J18" s="35">
        <f t="shared" si="3"/>
        <v>110</v>
      </c>
      <c r="K18" s="130"/>
      <c r="L18" s="25"/>
      <c r="M18" s="25"/>
      <c r="N18" s="25"/>
      <c r="O18" s="25"/>
      <c r="P18" s="25"/>
      <c r="Q18" s="25"/>
      <c r="R18" s="25"/>
      <c r="S18" s="25"/>
      <c r="T18" s="25"/>
      <c r="U18" s="25"/>
      <c r="V18" s="25"/>
      <c r="W18" s="25"/>
      <c r="X18" s="25"/>
      <c r="Y18" s="25"/>
      <c r="Z18" s="25"/>
    </row>
    <row r="19" spans="1:26" s="131" customFormat="1" ht="55.2" x14ac:dyDescent="0.25">
      <c r="A19" s="422"/>
      <c r="B19" s="422"/>
      <c r="C19" s="139" t="s">
        <v>288</v>
      </c>
      <c r="D19" s="35">
        <f>SUM(E19:J19)</f>
        <v>26855.5</v>
      </c>
      <c r="E19" s="35">
        <v>0</v>
      </c>
      <c r="F19" s="35">
        <f>F32</f>
        <v>3831.9</v>
      </c>
      <c r="G19" s="35">
        <f>G32</f>
        <v>5755.9</v>
      </c>
      <c r="H19" s="35">
        <f>H32</f>
        <v>5755.9</v>
      </c>
      <c r="I19" s="35">
        <f>I32</f>
        <v>5755.9</v>
      </c>
      <c r="J19" s="35">
        <f>J32</f>
        <v>5755.9</v>
      </c>
      <c r="K19" s="130"/>
      <c r="L19" s="25"/>
      <c r="M19" s="25"/>
      <c r="N19" s="25"/>
      <c r="O19" s="25"/>
      <c r="P19" s="25"/>
      <c r="Q19" s="25"/>
      <c r="R19" s="25"/>
      <c r="S19" s="25"/>
      <c r="T19" s="25"/>
      <c r="U19" s="25"/>
      <c r="V19" s="25"/>
      <c r="W19" s="25"/>
      <c r="X19" s="25"/>
      <c r="Y19" s="25"/>
      <c r="Z19" s="25"/>
    </row>
    <row r="20" spans="1:26" s="25" customFormat="1" ht="41.4" x14ac:dyDescent="0.25">
      <c r="A20" s="422"/>
      <c r="B20" s="422"/>
      <c r="C20" s="39" t="s">
        <v>286</v>
      </c>
      <c r="D20" s="35">
        <f>SUM(E20:J20)</f>
        <v>17250.099999999999</v>
      </c>
      <c r="E20" s="35">
        <f>E33</f>
        <v>3566.7</v>
      </c>
      <c r="F20" s="35">
        <f t="shared" ref="F20:J20" si="4">F33</f>
        <v>2504.1</v>
      </c>
      <c r="G20" s="35">
        <f t="shared" si="4"/>
        <v>3599</v>
      </c>
      <c r="H20" s="35">
        <f t="shared" si="4"/>
        <v>2727.5</v>
      </c>
      <c r="I20" s="35">
        <f t="shared" si="4"/>
        <v>2692.8</v>
      </c>
      <c r="J20" s="35">
        <f t="shared" si="4"/>
        <v>2160</v>
      </c>
      <c r="K20" s="46"/>
    </row>
    <row r="21" spans="1:26" s="25" customFormat="1" ht="55.2" x14ac:dyDescent="0.25">
      <c r="A21" s="422"/>
      <c r="B21" s="422"/>
      <c r="C21" s="39" t="s">
        <v>287</v>
      </c>
      <c r="D21" s="35">
        <f t="shared" si="0"/>
        <v>1005.8799999999999</v>
      </c>
      <c r="E21" s="35">
        <f>E34</f>
        <v>137.6</v>
      </c>
      <c r="F21" s="35">
        <f t="shared" ref="F21:J21" si="5">F34</f>
        <v>421.08</v>
      </c>
      <c r="G21" s="35">
        <f t="shared" si="5"/>
        <v>262.89999999999998</v>
      </c>
      <c r="H21" s="35">
        <f t="shared" si="5"/>
        <v>184.3</v>
      </c>
      <c r="I21" s="35">
        <f t="shared" si="5"/>
        <v>0</v>
      </c>
      <c r="J21" s="35">
        <f t="shared" si="5"/>
        <v>0</v>
      </c>
      <c r="K21" s="46"/>
    </row>
    <row r="22" spans="1:26" ht="13.8" x14ac:dyDescent="0.25">
      <c r="A22" s="423" t="s">
        <v>57</v>
      </c>
      <c r="B22" s="423" t="s">
        <v>74</v>
      </c>
      <c r="C22" s="36" t="s">
        <v>58</v>
      </c>
      <c r="D22" s="159">
        <f>SUM(E22:J22)</f>
        <v>58898.95</v>
      </c>
      <c r="E22" s="159">
        <f t="shared" ref="E22:J22" si="6">E23+E33+E34+E32</f>
        <v>4630.05</v>
      </c>
      <c r="F22" s="159">
        <f t="shared" si="6"/>
        <v>12970.300000000001</v>
      </c>
      <c r="G22" s="35">
        <f t="shared" si="6"/>
        <v>14254.5</v>
      </c>
      <c r="H22" s="35">
        <f t="shared" si="6"/>
        <v>9350.4</v>
      </c>
      <c r="I22" s="35">
        <f t="shared" si="6"/>
        <v>9131.4</v>
      </c>
      <c r="J22" s="35">
        <f t="shared" si="6"/>
        <v>8562.2999999999993</v>
      </c>
      <c r="K22" s="45"/>
    </row>
    <row r="23" spans="1:26" ht="41.4" x14ac:dyDescent="0.25">
      <c r="A23" s="423"/>
      <c r="B23" s="423"/>
      <c r="C23" s="142" t="s">
        <v>289</v>
      </c>
      <c r="D23" s="159">
        <f t="shared" si="0"/>
        <v>13787.470000000003</v>
      </c>
      <c r="E23" s="159">
        <f>SUM(E24:E31)</f>
        <v>925.75</v>
      </c>
      <c r="F23" s="159">
        <f t="shared" ref="F23:J23" si="7">SUM(F24:F31)</f>
        <v>6213.2200000000012</v>
      </c>
      <c r="G23" s="35">
        <f t="shared" si="7"/>
        <v>4636.7</v>
      </c>
      <c r="H23" s="35">
        <f t="shared" si="7"/>
        <v>682.7</v>
      </c>
      <c r="I23" s="35">
        <f t="shared" si="7"/>
        <v>682.7</v>
      </c>
      <c r="J23" s="35">
        <f t="shared" si="7"/>
        <v>646.40000000000009</v>
      </c>
      <c r="K23" s="45"/>
    </row>
    <row r="24" spans="1:26" ht="27.6" x14ac:dyDescent="0.25">
      <c r="A24" s="423"/>
      <c r="B24" s="423"/>
      <c r="C24" s="143" t="s">
        <v>290</v>
      </c>
      <c r="D24" s="159">
        <f t="shared" si="0"/>
        <v>1438</v>
      </c>
      <c r="E24" s="159">
        <f t="shared" ref="E24:J24" si="8">E36+E43+E53</f>
        <v>192.5</v>
      </c>
      <c r="F24" s="159">
        <f t="shared" si="8"/>
        <v>285.39999999999998</v>
      </c>
      <c r="G24" s="35">
        <f>G36+G43+G53</f>
        <v>252.1</v>
      </c>
      <c r="H24" s="35">
        <f t="shared" si="8"/>
        <v>236</v>
      </c>
      <c r="I24" s="35">
        <f t="shared" si="8"/>
        <v>236</v>
      </c>
      <c r="J24" s="35">
        <f t="shared" si="8"/>
        <v>236</v>
      </c>
      <c r="K24" s="45"/>
    </row>
    <row r="25" spans="1:26" ht="27.6" x14ac:dyDescent="0.25">
      <c r="A25" s="423"/>
      <c r="B25" s="423"/>
      <c r="C25" s="143" t="s">
        <v>291</v>
      </c>
      <c r="D25" s="159">
        <f t="shared" si="0"/>
        <v>2865</v>
      </c>
      <c r="E25" s="159">
        <f t="shared" ref="E25:J25" si="9">E44+E54+E71</f>
        <v>0</v>
      </c>
      <c r="F25" s="159">
        <f t="shared" si="9"/>
        <v>0</v>
      </c>
      <c r="G25" s="35">
        <f t="shared" si="9"/>
        <v>2835</v>
      </c>
      <c r="H25" s="35">
        <f t="shared" si="9"/>
        <v>10</v>
      </c>
      <c r="I25" s="35">
        <f t="shared" si="9"/>
        <v>10</v>
      </c>
      <c r="J25" s="35">
        <f t="shared" si="9"/>
        <v>10</v>
      </c>
      <c r="K25" s="45"/>
    </row>
    <row r="26" spans="1:26" ht="27.6" x14ac:dyDescent="0.25">
      <c r="A26" s="423"/>
      <c r="B26" s="423"/>
      <c r="C26" s="143" t="s">
        <v>292</v>
      </c>
      <c r="D26" s="159">
        <f t="shared" si="0"/>
        <v>4039.4</v>
      </c>
      <c r="E26" s="159">
        <f t="shared" ref="E26:J26" si="10">E45+E55+E72+E63</f>
        <v>195.7</v>
      </c>
      <c r="F26" s="159">
        <f t="shared" si="10"/>
        <v>3383.1000000000004</v>
      </c>
      <c r="G26" s="35">
        <f t="shared" si="10"/>
        <v>184.6</v>
      </c>
      <c r="H26" s="35">
        <f t="shared" si="10"/>
        <v>92</v>
      </c>
      <c r="I26" s="35">
        <f t="shared" si="10"/>
        <v>92</v>
      </c>
      <c r="J26" s="35">
        <f t="shared" si="10"/>
        <v>92</v>
      </c>
      <c r="K26" s="45"/>
    </row>
    <row r="27" spans="1:26" ht="27.6" x14ac:dyDescent="0.25">
      <c r="A27" s="423"/>
      <c r="B27" s="423"/>
      <c r="C27" s="143" t="s">
        <v>293</v>
      </c>
      <c r="D27" s="159">
        <f t="shared" si="0"/>
        <v>1417.0000000000002</v>
      </c>
      <c r="E27" s="159">
        <f t="shared" ref="E27:J27" si="11">E46+E56+E68+E73+E79</f>
        <v>79.2</v>
      </c>
      <c r="F27" s="159">
        <f t="shared" si="11"/>
        <v>552.20000000000005</v>
      </c>
      <c r="G27" s="35">
        <f t="shared" si="11"/>
        <v>552.20000000000005</v>
      </c>
      <c r="H27" s="35">
        <f t="shared" si="11"/>
        <v>89.9</v>
      </c>
      <c r="I27" s="35">
        <f t="shared" si="11"/>
        <v>89.9</v>
      </c>
      <c r="J27" s="35">
        <f t="shared" si="11"/>
        <v>53.6</v>
      </c>
      <c r="K27" s="45"/>
    </row>
    <row r="28" spans="1:26" ht="27.6" x14ac:dyDescent="0.25">
      <c r="A28" s="423"/>
      <c r="B28" s="423"/>
      <c r="C28" s="143" t="s">
        <v>294</v>
      </c>
      <c r="D28" s="159">
        <f t="shared" si="0"/>
        <v>1632</v>
      </c>
      <c r="E28" s="159">
        <f t="shared" ref="E28:J28" si="12">E47+E57+E74+E80+E84</f>
        <v>99.1</v>
      </c>
      <c r="F28" s="159">
        <f t="shared" si="12"/>
        <v>1230.6000000000001</v>
      </c>
      <c r="G28" s="35">
        <f t="shared" si="12"/>
        <v>125.9</v>
      </c>
      <c r="H28" s="35">
        <f t="shared" si="12"/>
        <v>58.8</v>
      </c>
      <c r="I28" s="35">
        <f t="shared" si="12"/>
        <v>58.8</v>
      </c>
      <c r="J28" s="35">
        <f t="shared" si="12"/>
        <v>58.8</v>
      </c>
      <c r="K28" s="45"/>
    </row>
    <row r="29" spans="1:26" ht="27.6" x14ac:dyDescent="0.25">
      <c r="A29" s="423"/>
      <c r="B29" s="423"/>
      <c r="C29" s="143" t="s">
        <v>296</v>
      </c>
      <c r="D29" s="159">
        <f t="shared" si="0"/>
        <v>1036.5700000000002</v>
      </c>
      <c r="E29" s="159">
        <f t="shared" ref="E29:J29" si="13">E48+E58+E61+E75+E81</f>
        <v>215.25</v>
      </c>
      <c r="F29" s="159">
        <f t="shared" si="13"/>
        <v>204.92000000000002</v>
      </c>
      <c r="G29" s="35">
        <f t="shared" si="13"/>
        <v>238.4</v>
      </c>
      <c r="H29" s="35">
        <f t="shared" si="13"/>
        <v>126</v>
      </c>
      <c r="I29" s="35">
        <f t="shared" si="13"/>
        <v>126</v>
      </c>
      <c r="J29" s="35">
        <f t="shared" si="13"/>
        <v>126</v>
      </c>
      <c r="K29" s="45"/>
    </row>
    <row r="30" spans="1:26" ht="27.6" x14ac:dyDescent="0.25">
      <c r="A30" s="423"/>
      <c r="B30" s="423"/>
      <c r="C30" s="143" t="s">
        <v>295</v>
      </c>
      <c r="D30" s="159">
        <f t="shared" si="0"/>
        <v>1339.5</v>
      </c>
      <c r="E30" s="159">
        <f t="shared" ref="E30:J30" si="14">E49+E59+E76+E82+E62</f>
        <v>144</v>
      </c>
      <c r="F30" s="159">
        <f t="shared" si="14"/>
        <v>557</v>
      </c>
      <c r="G30" s="35">
        <f t="shared" si="14"/>
        <v>428.5</v>
      </c>
      <c r="H30" s="35">
        <f t="shared" si="14"/>
        <v>70</v>
      </c>
      <c r="I30" s="35">
        <f t="shared" si="14"/>
        <v>70</v>
      </c>
      <c r="J30" s="35">
        <f t="shared" si="14"/>
        <v>70</v>
      </c>
      <c r="K30" s="45"/>
    </row>
    <row r="31" spans="1:26" ht="27.6" x14ac:dyDescent="0.25">
      <c r="A31" s="423"/>
      <c r="B31" s="423"/>
      <c r="C31" s="143" t="s">
        <v>285</v>
      </c>
      <c r="D31" s="159">
        <f t="shared" si="0"/>
        <v>20</v>
      </c>
      <c r="E31" s="35">
        <f t="shared" ref="E31:J31" si="15">E37+E64+E67+E78+E83+E85</f>
        <v>0</v>
      </c>
      <c r="F31" s="35">
        <f t="shared" si="15"/>
        <v>0</v>
      </c>
      <c r="G31" s="35">
        <f t="shared" si="15"/>
        <v>20</v>
      </c>
      <c r="H31" s="35">
        <f t="shared" si="15"/>
        <v>0</v>
      </c>
      <c r="I31" s="35">
        <f t="shared" si="15"/>
        <v>0</v>
      </c>
      <c r="J31" s="35">
        <f t="shared" si="15"/>
        <v>0</v>
      </c>
      <c r="K31" s="45"/>
    </row>
    <row r="32" spans="1:26" ht="55.2" x14ac:dyDescent="0.25">
      <c r="A32" s="423"/>
      <c r="B32" s="423"/>
      <c r="C32" s="139" t="s">
        <v>288</v>
      </c>
      <c r="D32" s="34">
        <f>SUM(E32:J32)</f>
        <v>26855.5</v>
      </c>
      <c r="E32" s="34">
        <v>0</v>
      </c>
      <c r="F32" s="34">
        <f>F41</f>
        <v>3831.9</v>
      </c>
      <c r="G32" s="35">
        <f>G41</f>
        <v>5755.9</v>
      </c>
      <c r="H32" s="35">
        <f>H41</f>
        <v>5755.9</v>
      </c>
      <c r="I32" s="35">
        <f>I41</f>
        <v>5755.9</v>
      </c>
      <c r="J32" s="35">
        <f>J41</f>
        <v>5755.9</v>
      </c>
      <c r="K32" s="45"/>
    </row>
    <row r="33" spans="1:20" ht="41.4" x14ac:dyDescent="0.25">
      <c r="A33" s="423"/>
      <c r="B33" s="423"/>
      <c r="C33" s="142" t="s">
        <v>286</v>
      </c>
      <c r="D33" s="34">
        <f t="shared" si="0"/>
        <v>17250.099999999999</v>
      </c>
      <c r="E33" s="34">
        <f t="shared" ref="E33:J33" si="16">E39+E69</f>
        <v>3566.7</v>
      </c>
      <c r="F33" s="34">
        <f t="shared" si="16"/>
        <v>2504.1</v>
      </c>
      <c r="G33" s="35">
        <f t="shared" si="16"/>
        <v>3599</v>
      </c>
      <c r="H33" s="35">
        <f t="shared" si="16"/>
        <v>2727.5</v>
      </c>
      <c r="I33" s="35">
        <f t="shared" si="16"/>
        <v>2692.8</v>
      </c>
      <c r="J33" s="35">
        <f t="shared" si="16"/>
        <v>2160</v>
      </c>
      <c r="K33" s="45"/>
    </row>
    <row r="34" spans="1:20" ht="55.2" x14ac:dyDescent="0.25">
      <c r="A34" s="423"/>
      <c r="B34" s="423"/>
      <c r="C34" s="142" t="s">
        <v>287</v>
      </c>
      <c r="D34" s="34">
        <f t="shared" si="0"/>
        <v>1005.8799999999999</v>
      </c>
      <c r="E34" s="34">
        <f t="shared" ref="E34:J34" si="17">E40+E51</f>
        <v>137.6</v>
      </c>
      <c r="F34" s="34">
        <f t="shared" si="17"/>
        <v>421.08</v>
      </c>
      <c r="G34" s="35">
        <f t="shared" si="17"/>
        <v>262.89999999999998</v>
      </c>
      <c r="H34" s="35">
        <f t="shared" si="17"/>
        <v>184.3</v>
      </c>
      <c r="I34" s="35">
        <f t="shared" si="17"/>
        <v>0</v>
      </c>
      <c r="J34" s="35">
        <f t="shared" si="17"/>
        <v>0</v>
      </c>
      <c r="K34" s="45"/>
    </row>
    <row r="35" spans="1:20" ht="15" hidden="1" x14ac:dyDescent="0.2">
      <c r="A35" s="424" t="s">
        <v>59</v>
      </c>
      <c r="B35" s="424" t="s">
        <v>98</v>
      </c>
      <c r="C35" s="37" t="s">
        <v>58</v>
      </c>
      <c r="D35" s="34">
        <f>SUM(E35:J35)</f>
        <v>0</v>
      </c>
      <c r="E35" s="34">
        <f>E36+E37</f>
        <v>0</v>
      </c>
      <c r="F35" s="34">
        <f t="shared" ref="F35:J35" si="18">F36+F37</f>
        <v>0</v>
      </c>
      <c r="G35" s="35">
        <f t="shared" si="18"/>
        <v>0</v>
      </c>
      <c r="H35" s="35">
        <f t="shared" si="18"/>
        <v>0</v>
      </c>
      <c r="I35" s="35">
        <f t="shared" si="18"/>
        <v>0</v>
      </c>
      <c r="J35" s="35">
        <f t="shared" si="18"/>
        <v>0</v>
      </c>
      <c r="K35" s="45"/>
    </row>
    <row r="36" spans="1:20" ht="30" hidden="1" x14ac:dyDescent="0.2">
      <c r="A36" s="424"/>
      <c r="B36" s="424"/>
      <c r="C36" s="141" t="s">
        <v>284</v>
      </c>
      <c r="D36" s="34">
        <f t="shared" si="0"/>
        <v>0</v>
      </c>
      <c r="E36" s="34">
        <v>0</v>
      </c>
      <c r="F36" s="34">
        <v>0</v>
      </c>
      <c r="G36" s="35">
        <v>0</v>
      </c>
      <c r="H36" s="35">
        <v>0</v>
      </c>
      <c r="I36" s="35">
        <v>0</v>
      </c>
      <c r="J36" s="35">
        <v>0</v>
      </c>
      <c r="K36" s="45"/>
    </row>
    <row r="37" spans="1:20" ht="62.25" customHeight="1" x14ac:dyDescent="0.25">
      <c r="A37" s="424"/>
      <c r="B37" s="424"/>
      <c r="C37" s="141" t="s">
        <v>285</v>
      </c>
      <c r="D37" s="159">
        <f>SUM(E37:J37)</f>
        <v>0</v>
      </c>
      <c r="E37" s="159">
        <v>0</v>
      </c>
      <c r="F37" s="159">
        <v>0</v>
      </c>
      <c r="G37" s="35">
        <v>0</v>
      </c>
      <c r="H37" s="35">
        <v>0</v>
      </c>
      <c r="I37" s="35">
        <v>0</v>
      </c>
      <c r="J37" s="35">
        <v>0</v>
      </c>
      <c r="K37" s="45"/>
    </row>
    <row r="38" spans="1:20" ht="13.8" x14ac:dyDescent="0.25">
      <c r="A38" s="424" t="s">
        <v>60</v>
      </c>
      <c r="B38" s="424" t="s">
        <v>118</v>
      </c>
      <c r="C38" s="37" t="s">
        <v>58</v>
      </c>
      <c r="D38" s="159">
        <f>SUM(E38:J38)</f>
        <v>57167.199999999997</v>
      </c>
      <c r="E38" s="159">
        <f>SUM(E39:E42)</f>
        <v>4195.7</v>
      </c>
      <c r="F38" s="159">
        <f t="shared" ref="F38:J38" si="19">SUM(F39:F42)</f>
        <v>12585.6</v>
      </c>
      <c r="G38" s="35">
        <f>SUM(G39:G42)</f>
        <v>13971.8</v>
      </c>
      <c r="H38" s="35">
        <f t="shared" si="19"/>
        <v>9140.4000000000015</v>
      </c>
      <c r="I38" s="35">
        <f t="shared" si="19"/>
        <v>8921.4000000000015</v>
      </c>
      <c r="J38" s="35">
        <f t="shared" si="19"/>
        <v>8352.2999999999993</v>
      </c>
      <c r="K38" s="45"/>
    </row>
    <row r="39" spans="1:20" ht="47.25" customHeight="1" x14ac:dyDescent="0.25">
      <c r="A39" s="424"/>
      <c r="B39" s="424"/>
      <c r="C39" s="141" t="s">
        <v>286</v>
      </c>
      <c r="D39" s="159">
        <f t="shared" si="0"/>
        <v>17250.099999999999</v>
      </c>
      <c r="E39" s="159">
        <v>3566.7</v>
      </c>
      <c r="F39" s="159">
        <v>2504.1</v>
      </c>
      <c r="G39" s="35">
        <v>3599</v>
      </c>
      <c r="H39" s="35">
        <v>2727.5</v>
      </c>
      <c r="I39" s="35">
        <v>2692.8</v>
      </c>
      <c r="J39" s="35">
        <v>2160</v>
      </c>
      <c r="K39" s="45" t="s">
        <v>123</v>
      </c>
    </row>
    <row r="40" spans="1:20" ht="60" customHeight="1" x14ac:dyDescent="0.25">
      <c r="A40" s="424"/>
      <c r="B40" s="424"/>
      <c r="C40" s="141" t="s">
        <v>287</v>
      </c>
      <c r="D40" s="159">
        <f t="shared" si="0"/>
        <v>977.87999999999988</v>
      </c>
      <c r="E40" s="159">
        <v>109.6</v>
      </c>
      <c r="F40" s="159">
        <v>421.08</v>
      </c>
      <c r="G40" s="35">
        <v>262.89999999999998</v>
      </c>
      <c r="H40" s="35">
        <v>184.3</v>
      </c>
      <c r="I40" s="35">
        <v>0</v>
      </c>
      <c r="J40" s="35">
        <v>0</v>
      </c>
      <c r="K40" s="45" t="s">
        <v>122</v>
      </c>
    </row>
    <row r="41" spans="1:20" ht="60" customHeight="1" x14ac:dyDescent="0.25">
      <c r="A41" s="424"/>
      <c r="B41" s="424"/>
      <c r="C41" s="140" t="s">
        <v>288</v>
      </c>
      <c r="D41" s="159">
        <f>SUM(E41:J41)</f>
        <v>26855.5</v>
      </c>
      <c r="E41" s="159">
        <v>0</v>
      </c>
      <c r="F41" s="159">
        <v>3831.9</v>
      </c>
      <c r="G41" s="35">
        <v>5755.9</v>
      </c>
      <c r="H41" s="35">
        <v>5755.9</v>
      </c>
      <c r="I41" s="35">
        <v>5755.9</v>
      </c>
      <c r="J41" s="35">
        <v>5755.9</v>
      </c>
      <c r="K41" s="45"/>
    </row>
    <row r="42" spans="1:20" ht="41.4" x14ac:dyDescent="0.25">
      <c r="A42" s="424"/>
      <c r="B42" s="424"/>
      <c r="C42" s="141" t="s">
        <v>289</v>
      </c>
      <c r="D42" s="159">
        <f t="shared" si="0"/>
        <v>12083.720000000001</v>
      </c>
      <c r="E42" s="159">
        <f>SUM(E43:E49)</f>
        <v>519.4</v>
      </c>
      <c r="F42" s="159">
        <f t="shared" ref="F42:J42" si="20">SUM(F43:F49)</f>
        <v>5828.52</v>
      </c>
      <c r="G42" s="35">
        <f t="shared" si="20"/>
        <v>4354</v>
      </c>
      <c r="H42" s="35">
        <f t="shared" si="20"/>
        <v>472.7</v>
      </c>
      <c r="I42" s="35">
        <f t="shared" si="20"/>
        <v>472.7</v>
      </c>
      <c r="J42" s="35">
        <f t="shared" si="20"/>
        <v>436.40000000000003</v>
      </c>
      <c r="K42" s="45"/>
    </row>
    <row r="43" spans="1:20" ht="36" customHeight="1" x14ac:dyDescent="0.25">
      <c r="A43" s="424"/>
      <c r="B43" s="424"/>
      <c r="C43" s="143" t="s">
        <v>290</v>
      </c>
      <c r="D43" s="159">
        <f t="shared" si="0"/>
        <v>1371.9</v>
      </c>
      <c r="E43" s="159">
        <v>192.5</v>
      </c>
      <c r="F43" s="159">
        <v>235.4</v>
      </c>
      <c r="G43" s="35">
        <v>236</v>
      </c>
      <c r="H43" s="35">
        <v>236</v>
      </c>
      <c r="I43" s="35">
        <v>236</v>
      </c>
      <c r="J43" s="35">
        <v>236</v>
      </c>
      <c r="K43" s="45" t="s">
        <v>177</v>
      </c>
      <c r="P43" s="127"/>
    </row>
    <row r="44" spans="1:20" ht="27.6" x14ac:dyDescent="0.25">
      <c r="A44" s="424"/>
      <c r="B44" s="424"/>
      <c r="C44" s="38" t="s">
        <v>291</v>
      </c>
      <c r="D44" s="35">
        <f t="shared" si="0"/>
        <v>2835</v>
      </c>
      <c r="E44" s="35">
        <v>0</v>
      </c>
      <c r="F44" s="35">
        <v>0</v>
      </c>
      <c r="G44" s="35">
        <v>2835</v>
      </c>
      <c r="H44" s="35">
        <v>0</v>
      </c>
      <c r="I44" s="35">
        <v>0</v>
      </c>
      <c r="J44" s="35">
        <v>0</v>
      </c>
      <c r="K44" s="45"/>
    </row>
    <row r="45" spans="1:20" ht="32.25" customHeight="1" x14ac:dyDescent="0.25">
      <c r="A45" s="424"/>
      <c r="B45" s="424"/>
      <c r="C45" s="143" t="s">
        <v>292</v>
      </c>
      <c r="D45" s="34">
        <f t="shared" si="0"/>
        <v>3903.9</v>
      </c>
      <c r="E45" s="34">
        <v>177.5</v>
      </c>
      <c r="F45" s="35">
        <v>3321.8</v>
      </c>
      <c r="G45" s="35">
        <v>170.6</v>
      </c>
      <c r="H45" s="35">
        <v>78</v>
      </c>
      <c r="I45" s="35">
        <v>78</v>
      </c>
      <c r="J45" s="35">
        <v>78</v>
      </c>
      <c r="K45" s="46" t="s">
        <v>124</v>
      </c>
    </row>
    <row r="46" spans="1:20" ht="33.75" customHeight="1" x14ac:dyDescent="0.25">
      <c r="A46" s="424"/>
      <c r="B46" s="424"/>
      <c r="C46" s="143" t="s">
        <v>293</v>
      </c>
      <c r="D46" s="34">
        <f t="shared" si="0"/>
        <v>1205.7000000000003</v>
      </c>
      <c r="E46" s="34">
        <v>58.7</v>
      </c>
      <c r="F46" s="35">
        <v>500</v>
      </c>
      <c r="G46" s="35">
        <v>509.6</v>
      </c>
      <c r="H46" s="35">
        <v>57.9</v>
      </c>
      <c r="I46" s="35">
        <v>57.9</v>
      </c>
      <c r="J46" s="35">
        <v>21.6</v>
      </c>
      <c r="K46" s="45" t="s">
        <v>121</v>
      </c>
      <c r="M46" s="411"/>
      <c r="N46" s="411"/>
      <c r="O46" s="411"/>
      <c r="P46" s="411"/>
      <c r="Q46" s="411"/>
      <c r="R46" s="411"/>
      <c r="T46" s="127"/>
    </row>
    <row r="47" spans="1:20" ht="31.5" customHeight="1" x14ac:dyDescent="0.25">
      <c r="A47" s="424"/>
      <c r="B47" s="424"/>
      <c r="C47" s="143" t="s">
        <v>294</v>
      </c>
      <c r="D47" s="159">
        <f t="shared" si="0"/>
        <v>1457.7</v>
      </c>
      <c r="E47" s="159">
        <v>42.7</v>
      </c>
      <c r="F47" s="159">
        <v>1184.7</v>
      </c>
      <c r="G47" s="35">
        <v>107.9</v>
      </c>
      <c r="H47" s="35">
        <v>40.799999999999997</v>
      </c>
      <c r="I47" s="35">
        <v>40.799999999999997</v>
      </c>
      <c r="J47" s="35">
        <v>40.799999999999997</v>
      </c>
      <c r="K47" s="45" t="s">
        <v>120</v>
      </c>
      <c r="M47" s="411"/>
      <c r="N47" s="411"/>
      <c r="O47" s="411"/>
    </row>
    <row r="48" spans="1:20" ht="36.75" customHeight="1" x14ac:dyDescent="0.25">
      <c r="A48" s="424"/>
      <c r="B48" s="424"/>
      <c r="C48" s="143" t="s">
        <v>296</v>
      </c>
      <c r="D48" s="159">
        <f t="shared" si="0"/>
        <v>304.72000000000003</v>
      </c>
      <c r="E48" s="159">
        <v>21.2</v>
      </c>
      <c r="F48" s="159">
        <v>81.62</v>
      </c>
      <c r="G48" s="35">
        <v>111.9</v>
      </c>
      <c r="H48" s="35">
        <v>30</v>
      </c>
      <c r="I48" s="35">
        <v>30</v>
      </c>
      <c r="J48" s="35">
        <v>30</v>
      </c>
      <c r="K48" s="45" t="s">
        <v>119</v>
      </c>
    </row>
    <row r="49" spans="1:18" ht="33" customHeight="1" x14ac:dyDescent="0.25">
      <c r="A49" s="424"/>
      <c r="B49" s="424"/>
      <c r="C49" s="143" t="s">
        <v>295</v>
      </c>
      <c r="D49" s="159">
        <f t="shared" si="0"/>
        <v>1004.8</v>
      </c>
      <c r="E49" s="159">
        <v>26.8</v>
      </c>
      <c r="F49" s="159">
        <v>505</v>
      </c>
      <c r="G49" s="35">
        <v>383</v>
      </c>
      <c r="H49" s="35">
        <v>30</v>
      </c>
      <c r="I49" s="35">
        <v>30</v>
      </c>
      <c r="J49" s="35">
        <v>30</v>
      </c>
      <c r="K49" s="45" t="s">
        <v>104</v>
      </c>
      <c r="M49" s="411"/>
      <c r="N49" s="411"/>
      <c r="O49" s="411"/>
      <c r="P49" s="411"/>
      <c r="Q49" s="411"/>
      <c r="R49" s="411"/>
    </row>
    <row r="50" spans="1:18" ht="13.8" x14ac:dyDescent="0.25">
      <c r="A50" s="424" t="s">
        <v>61</v>
      </c>
      <c r="B50" s="436" t="s">
        <v>326</v>
      </c>
      <c r="C50" s="37" t="s">
        <v>58</v>
      </c>
      <c r="D50" s="159">
        <f t="shared" ref="D50:D69" si="21">SUM(E50:J50)</f>
        <v>1148.0500000000002</v>
      </c>
      <c r="E50" s="159">
        <f>E51+E52</f>
        <v>243.75</v>
      </c>
      <c r="F50" s="159">
        <f t="shared" ref="F50:J50" si="22">F51+F52</f>
        <v>287.2</v>
      </c>
      <c r="G50" s="35">
        <f t="shared" si="22"/>
        <v>197.1</v>
      </c>
      <c r="H50" s="35">
        <f t="shared" si="22"/>
        <v>140</v>
      </c>
      <c r="I50" s="35">
        <f t="shared" si="22"/>
        <v>140</v>
      </c>
      <c r="J50" s="35">
        <f t="shared" si="22"/>
        <v>140</v>
      </c>
      <c r="K50" s="45"/>
    </row>
    <row r="51" spans="1:18" ht="61.5" customHeight="1" x14ac:dyDescent="0.25">
      <c r="A51" s="424"/>
      <c r="B51" s="436"/>
      <c r="C51" s="143" t="s">
        <v>287</v>
      </c>
      <c r="D51" s="159">
        <f t="shared" si="21"/>
        <v>28</v>
      </c>
      <c r="E51" s="159">
        <v>28</v>
      </c>
      <c r="F51" s="159">
        <v>0</v>
      </c>
      <c r="G51" s="35">
        <v>0</v>
      </c>
      <c r="H51" s="35">
        <v>0</v>
      </c>
      <c r="I51" s="35">
        <v>0</v>
      </c>
      <c r="J51" s="35">
        <v>0</v>
      </c>
      <c r="K51" s="45" t="s">
        <v>105</v>
      </c>
    </row>
    <row r="52" spans="1:18" ht="41.4" x14ac:dyDescent="0.25">
      <c r="A52" s="424"/>
      <c r="B52" s="436"/>
      <c r="C52" s="143" t="s">
        <v>289</v>
      </c>
      <c r="D52" s="159">
        <f t="shared" si="21"/>
        <v>1120.05</v>
      </c>
      <c r="E52" s="159">
        <f>SUM(E53:E59)</f>
        <v>215.75</v>
      </c>
      <c r="F52" s="159">
        <f t="shared" ref="F52:J52" si="23">SUM(F53:F59)</f>
        <v>287.2</v>
      </c>
      <c r="G52" s="35">
        <f t="shared" si="23"/>
        <v>197.1</v>
      </c>
      <c r="H52" s="35">
        <f t="shared" si="23"/>
        <v>140</v>
      </c>
      <c r="I52" s="35">
        <f t="shared" si="23"/>
        <v>140</v>
      </c>
      <c r="J52" s="35">
        <f t="shared" si="23"/>
        <v>140</v>
      </c>
      <c r="K52" s="45"/>
    </row>
    <row r="53" spans="1:18" ht="30" customHeight="1" x14ac:dyDescent="0.25">
      <c r="A53" s="424"/>
      <c r="B53" s="436"/>
      <c r="C53" s="143" t="s">
        <v>290</v>
      </c>
      <c r="D53" s="34">
        <f t="shared" si="21"/>
        <v>66.099999999999994</v>
      </c>
      <c r="E53" s="34">
        <v>0</v>
      </c>
      <c r="F53" s="35">
        <v>50</v>
      </c>
      <c r="G53" s="35">
        <v>16.100000000000001</v>
      </c>
      <c r="H53" s="35">
        <v>0</v>
      </c>
      <c r="I53" s="35">
        <v>0</v>
      </c>
      <c r="J53" s="35">
        <v>0</v>
      </c>
      <c r="K53" s="46" t="s">
        <v>106</v>
      </c>
    </row>
    <row r="54" spans="1:18" ht="30" hidden="1" x14ac:dyDescent="0.2">
      <c r="A54" s="424"/>
      <c r="B54" s="436"/>
      <c r="C54" s="143" t="s">
        <v>291</v>
      </c>
      <c r="D54" s="34">
        <f t="shared" si="21"/>
        <v>0</v>
      </c>
      <c r="E54" s="34">
        <v>0</v>
      </c>
      <c r="F54" s="35">
        <v>0</v>
      </c>
      <c r="G54" s="35">
        <v>0</v>
      </c>
      <c r="H54" s="35">
        <v>0</v>
      </c>
      <c r="I54" s="35">
        <v>0</v>
      </c>
      <c r="J54" s="35">
        <v>0</v>
      </c>
      <c r="K54" s="45"/>
    </row>
    <row r="55" spans="1:18" ht="31.5" customHeight="1" x14ac:dyDescent="0.25">
      <c r="A55" s="424"/>
      <c r="B55" s="436"/>
      <c r="C55" s="143" t="s">
        <v>292</v>
      </c>
      <c r="D55" s="34">
        <f t="shared" si="21"/>
        <v>114.5</v>
      </c>
      <c r="E55" s="34">
        <v>18.2</v>
      </c>
      <c r="F55" s="35">
        <v>40.299999999999997</v>
      </c>
      <c r="G55" s="35">
        <v>14</v>
      </c>
      <c r="H55" s="35">
        <v>14</v>
      </c>
      <c r="I55" s="35">
        <v>14</v>
      </c>
      <c r="J55" s="35">
        <v>14</v>
      </c>
      <c r="K55" s="45" t="s">
        <v>114</v>
      </c>
    </row>
    <row r="56" spans="1:18" ht="27.6" x14ac:dyDescent="0.25">
      <c r="A56" s="424"/>
      <c r="B56" s="436"/>
      <c r="C56" s="143" t="s">
        <v>293</v>
      </c>
      <c r="D56" s="34">
        <f t="shared" si="21"/>
        <v>200.4</v>
      </c>
      <c r="E56" s="34">
        <v>15.2</v>
      </c>
      <c r="F56" s="35">
        <v>52.2</v>
      </c>
      <c r="G56" s="35">
        <v>37</v>
      </c>
      <c r="H56" s="35">
        <v>32</v>
      </c>
      <c r="I56" s="35">
        <v>32</v>
      </c>
      <c r="J56" s="35">
        <v>32</v>
      </c>
      <c r="K56" s="45" t="s">
        <v>115</v>
      </c>
      <c r="M56" s="411"/>
      <c r="N56" s="411"/>
      <c r="O56" s="411"/>
      <c r="P56" s="411"/>
      <c r="Q56" s="411"/>
      <c r="R56" s="411"/>
    </row>
    <row r="57" spans="1:18" ht="27.6" x14ac:dyDescent="0.25">
      <c r="A57" s="424"/>
      <c r="B57" s="436"/>
      <c r="C57" s="143" t="s">
        <v>294</v>
      </c>
      <c r="D57" s="34">
        <f t="shared" si="21"/>
        <v>141.30000000000001</v>
      </c>
      <c r="E57" s="34">
        <v>23.4</v>
      </c>
      <c r="F57" s="35">
        <v>45.9</v>
      </c>
      <c r="G57" s="35">
        <v>18</v>
      </c>
      <c r="H57" s="35">
        <v>18</v>
      </c>
      <c r="I57" s="35">
        <v>18</v>
      </c>
      <c r="J57" s="35">
        <v>18</v>
      </c>
      <c r="K57" s="45" t="s">
        <v>107</v>
      </c>
      <c r="M57" s="411"/>
      <c r="N57" s="411"/>
      <c r="O57" s="411"/>
    </row>
    <row r="58" spans="1:18" ht="27.6" x14ac:dyDescent="0.25">
      <c r="A58" s="424"/>
      <c r="B58" s="436"/>
      <c r="C58" s="143" t="s">
        <v>296</v>
      </c>
      <c r="D58" s="34">
        <f t="shared" si="21"/>
        <v>268.25</v>
      </c>
      <c r="E58" s="34">
        <v>46.95</v>
      </c>
      <c r="F58" s="35">
        <v>46.8</v>
      </c>
      <c r="G58" s="35">
        <v>66.5</v>
      </c>
      <c r="H58" s="35">
        <v>36</v>
      </c>
      <c r="I58" s="35">
        <v>36</v>
      </c>
      <c r="J58" s="35">
        <v>36</v>
      </c>
      <c r="K58" s="45" t="s">
        <v>116</v>
      </c>
    </row>
    <row r="59" spans="1:18" ht="34.5" customHeight="1" x14ac:dyDescent="0.25">
      <c r="A59" s="424"/>
      <c r="B59" s="436"/>
      <c r="C59" s="143" t="s">
        <v>295</v>
      </c>
      <c r="D59" s="34">
        <f t="shared" si="21"/>
        <v>329.5</v>
      </c>
      <c r="E59" s="34">
        <v>112</v>
      </c>
      <c r="F59" s="35">
        <v>52</v>
      </c>
      <c r="G59" s="35">
        <v>45.5</v>
      </c>
      <c r="H59" s="35">
        <v>40</v>
      </c>
      <c r="I59" s="35">
        <v>40</v>
      </c>
      <c r="J59" s="35">
        <v>40</v>
      </c>
      <c r="K59" s="45" t="s">
        <v>117</v>
      </c>
      <c r="M59" s="411"/>
      <c r="N59" s="411"/>
      <c r="O59" s="411"/>
      <c r="P59" s="411"/>
      <c r="Q59" s="411"/>
      <c r="R59" s="411"/>
    </row>
    <row r="60" spans="1:18" ht="0.75" hidden="1" customHeight="1" x14ac:dyDescent="0.2">
      <c r="A60" s="419" t="s">
        <v>62</v>
      </c>
      <c r="B60" s="419" t="s">
        <v>65</v>
      </c>
      <c r="C60" s="137" t="s">
        <v>58</v>
      </c>
      <c r="D60" s="34">
        <f>SUM(D61:D63)</f>
        <v>0</v>
      </c>
      <c r="E60" s="34">
        <f t="shared" ref="E60:J60" si="24">SUM(E61:E64)</f>
        <v>0</v>
      </c>
      <c r="F60" s="34">
        <f t="shared" si="24"/>
        <v>0</v>
      </c>
      <c r="G60" s="35">
        <f t="shared" si="24"/>
        <v>0</v>
      </c>
      <c r="H60" s="35">
        <f t="shared" si="24"/>
        <v>0</v>
      </c>
      <c r="I60" s="35">
        <f t="shared" si="24"/>
        <v>0</v>
      </c>
      <c r="J60" s="35">
        <f t="shared" si="24"/>
        <v>0</v>
      </c>
      <c r="K60" s="45"/>
      <c r="M60" s="138"/>
      <c r="N60" s="138"/>
      <c r="O60" s="138"/>
      <c r="P60" s="138"/>
      <c r="Q60" s="138"/>
      <c r="R60" s="138"/>
    </row>
    <row r="61" spans="1:18" ht="30" hidden="1" customHeight="1" x14ac:dyDescent="0.2">
      <c r="A61" s="420"/>
      <c r="B61" s="420"/>
      <c r="C61" s="143" t="s">
        <v>296</v>
      </c>
      <c r="D61" s="34">
        <f t="shared" si="21"/>
        <v>0</v>
      </c>
      <c r="E61" s="34">
        <v>0</v>
      </c>
      <c r="F61" s="34">
        <v>0</v>
      </c>
      <c r="G61" s="35">
        <v>0</v>
      </c>
      <c r="H61" s="35">
        <v>0</v>
      </c>
      <c r="I61" s="35">
        <v>0</v>
      </c>
      <c r="J61" s="35">
        <v>0</v>
      </c>
      <c r="K61" s="45"/>
    </row>
    <row r="62" spans="1:18" ht="30" hidden="1" x14ac:dyDescent="0.2">
      <c r="A62" s="420"/>
      <c r="B62" s="420"/>
      <c r="C62" s="143" t="s">
        <v>295</v>
      </c>
      <c r="D62" s="34">
        <f t="shared" si="21"/>
        <v>0</v>
      </c>
      <c r="E62" s="34">
        <v>0</v>
      </c>
      <c r="F62" s="34">
        <v>0</v>
      </c>
      <c r="G62" s="35">
        <v>0</v>
      </c>
      <c r="H62" s="35">
        <v>0</v>
      </c>
      <c r="I62" s="35">
        <v>0</v>
      </c>
      <c r="J62" s="35">
        <v>0</v>
      </c>
      <c r="K62" s="45"/>
    </row>
    <row r="63" spans="1:18" ht="30" hidden="1" x14ac:dyDescent="0.2">
      <c r="A63" s="438"/>
      <c r="B63" s="438"/>
      <c r="C63" s="143" t="s">
        <v>292</v>
      </c>
      <c r="D63" s="34">
        <f t="shared" si="21"/>
        <v>0</v>
      </c>
      <c r="E63" s="34">
        <v>0</v>
      </c>
      <c r="F63" s="34">
        <v>0</v>
      </c>
      <c r="G63" s="35">
        <v>0</v>
      </c>
      <c r="H63" s="35">
        <v>0</v>
      </c>
      <c r="I63" s="35">
        <v>0</v>
      </c>
      <c r="J63" s="35">
        <v>0</v>
      </c>
      <c r="K63" s="45"/>
    </row>
    <row r="64" spans="1:18" ht="60" hidden="1" x14ac:dyDescent="0.2">
      <c r="A64" s="149" t="s">
        <v>64</v>
      </c>
      <c r="B64" s="149" t="s">
        <v>102</v>
      </c>
      <c r="C64" s="143" t="s">
        <v>285</v>
      </c>
      <c r="D64" s="34">
        <f t="shared" si="21"/>
        <v>0</v>
      </c>
      <c r="E64" s="34">
        <v>0</v>
      </c>
      <c r="F64" s="34">
        <v>0</v>
      </c>
      <c r="G64" s="35">
        <v>0</v>
      </c>
      <c r="H64" s="35">
        <v>0</v>
      </c>
      <c r="I64" s="35">
        <v>0</v>
      </c>
      <c r="J64" s="35">
        <v>0</v>
      </c>
      <c r="K64" s="45"/>
    </row>
    <row r="65" spans="1:18" ht="12.75" hidden="1" customHeight="1" x14ac:dyDescent="0.2">
      <c r="A65" s="419" t="s">
        <v>75</v>
      </c>
      <c r="B65" s="419" t="s">
        <v>68</v>
      </c>
      <c r="C65" s="37" t="s">
        <v>58</v>
      </c>
      <c r="D65" s="34">
        <f t="shared" si="21"/>
        <v>0</v>
      </c>
      <c r="E65" s="34">
        <f>E66+E69</f>
        <v>0</v>
      </c>
      <c r="F65" s="34">
        <f t="shared" ref="F65:J65" si="25">F66+F69</f>
        <v>0</v>
      </c>
      <c r="G65" s="35">
        <f t="shared" si="25"/>
        <v>0</v>
      </c>
      <c r="H65" s="35">
        <f t="shared" si="25"/>
        <v>0</v>
      </c>
      <c r="I65" s="35">
        <f t="shared" si="25"/>
        <v>0</v>
      </c>
      <c r="J65" s="35">
        <f t="shared" si="25"/>
        <v>0</v>
      </c>
      <c r="K65" s="45"/>
    </row>
    <row r="66" spans="1:18" ht="45" hidden="1" x14ac:dyDescent="0.2">
      <c r="A66" s="420"/>
      <c r="B66" s="420"/>
      <c r="C66" s="143" t="s">
        <v>289</v>
      </c>
      <c r="D66" s="34">
        <f t="shared" si="21"/>
        <v>0</v>
      </c>
      <c r="E66" s="34">
        <f>E67+E68</f>
        <v>0</v>
      </c>
      <c r="F66" s="34">
        <f t="shared" ref="F66:J66" si="26">F67+F68</f>
        <v>0</v>
      </c>
      <c r="G66" s="35">
        <f t="shared" si="26"/>
        <v>0</v>
      </c>
      <c r="H66" s="35">
        <f t="shared" si="26"/>
        <v>0</v>
      </c>
      <c r="I66" s="35">
        <f t="shared" si="26"/>
        <v>0</v>
      </c>
      <c r="J66" s="35">
        <f t="shared" si="26"/>
        <v>0</v>
      </c>
      <c r="K66" s="45"/>
    </row>
    <row r="67" spans="1:18" ht="30" hidden="1" x14ac:dyDescent="0.2">
      <c r="A67" s="420"/>
      <c r="B67" s="420"/>
      <c r="C67" s="143" t="s">
        <v>285</v>
      </c>
      <c r="D67" s="34">
        <f t="shared" si="21"/>
        <v>0</v>
      </c>
      <c r="E67" s="34">
        <v>0</v>
      </c>
      <c r="F67" s="34">
        <v>0</v>
      </c>
      <c r="G67" s="35">
        <v>0</v>
      </c>
      <c r="H67" s="35">
        <v>0</v>
      </c>
      <c r="I67" s="35">
        <v>0</v>
      </c>
      <c r="J67" s="35">
        <v>0</v>
      </c>
      <c r="K67" s="45"/>
    </row>
    <row r="68" spans="1:18" ht="30" hidden="1" x14ac:dyDescent="0.2">
      <c r="A68" s="420"/>
      <c r="B68" s="420"/>
      <c r="C68" s="143" t="s">
        <v>293</v>
      </c>
      <c r="D68" s="34">
        <f t="shared" si="21"/>
        <v>0</v>
      </c>
      <c r="E68" s="34">
        <v>0</v>
      </c>
      <c r="F68" s="34">
        <v>0</v>
      </c>
      <c r="G68" s="35">
        <v>0</v>
      </c>
      <c r="H68" s="35">
        <v>0</v>
      </c>
      <c r="I68" s="35">
        <v>0</v>
      </c>
      <c r="J68" s="35">
        <v>0</v>
      </c>
      <c r="K68" s="45"/>
    </row>
    <row r="69" spans="1:18" ht="45" hidden="1" x14ac:dyDescent="0.2">
      <c r="A69" s="420"/>
      <c r="B69" s="420"/>
      <c r="C69" s="143" t="s">
        <v>286</v>
      </c>
      <c r="D69" s="34">
        <f t="shared" si="21"/>
        <v>0</v>
      </c>
      <c r="E69" s="34">
        <v>0</v>
      </c>
      <c r="F69" s="34">
        <v>0</v>
      </c>
      <c r="G69" s="35">
        <v>0</v>
      </c>
      <c r="H69" s="35">
        <v>0</v>
      </c>
      <c r="I69" s="35">
        <v>0</v>
      </c>
      <c r="J69" s="35">
        <v>0</v>
      </c>
      <c r="K69" s="45"/>
    </row>
    <row r="70" spans="1:18" ht="13.8" x14ac:dyDescent="0.25">
      <c r="A70" s="424" t="s">
        <v>126</v>
      </c>
      <c r="B70" s="424" t="s">
        <v>69</v>
      </c>
      <c r="C70" s="37" t="s">
        <v>58</v>
      </c>
      <c r="D70" s="34">
        <f t="shared" ref="D70:D104" si="27">SUM(E70:J70)</f>
        <v>67</v>
      </c>
      <c r="E70" s="34">
        <f>SUM(E71:E76)</f>
        <v>10.4</v>
      </c>
      <c r="F70" s="34">
        <f t="shared" ref="F70:J70" si="28">SUM(F71:F76)</f>
        <v>21</v>
      </c>
      <c r="G70" s="35">
        <f t="shared" si="28"/>
        <v>5.6</v>
      </c>
      <c r="H70" s="35">
        <f t="shared" si="28"/>
        <v>10</v>
      </c>
      <c r="I70" s="35">
        <f t="shared" si="28"/>
        <v>10</v>
      </c>
      <c r="J70" s="35">
        <f t="shared" si="28"/>
        <v>10</v>
      </c>
      <c r="K70" s="45"/>
    </row>
    <row r="71" spans="1:18" ht="27.6" x14ac:dyDescent="0.25">
      <c r="A71" s="424"/>
      <c r="B71" s="424"/>
      <c r="C71" s="143" t="s">
        <v>291</v>
      </c>
      <c r="D71" s="34">
        <f t="shared" si="27"/>
        <v>30</v>
      </c>
      <c r="E71" s="34">
        <v>0</v>
      </c>
      <c r="F71" s="34">
        <v>0</v>
      </c>
      <c r="G71" s="35">
        <v>0</v>
      </c>
      <c r="H71" s="35">
        <v>10</v>
      </c>
      <c r="I71" s="35">
        <v>10</v>
      </c>
      <c r="J71" s="35">
        <v>10</v>
      </c>
      <c r="K71" s="45"/>
    </row>
    <row r="72" spans="1:18" ht="27.6" x14ac:dyDescent="0.25">
      <c r="A72" s="424"/>
      <c r="B72" s="424"/>
      <c r="C72" s="143" t="s">
        <v>292</v>
      </c>
      <c r="D72" s="34">
        <f t="shared" si="27"/>
        <v>21</v>
      </c>
      <c r="E72" s="34">
        <v>0</v>
      </c>
      <c r="F72" s="34">
        <v>21</v>
      </c>
      <c r="G72" s="35">
        <v>0</v>
      </c>
      <c r="H72" s="35">
        <v>0</v>
      </c>
      <c r="I72" s="35">
        <v>0</v>
      </c>
      <c r="J72" s="35">
        <v>0</v>
      </c>
      <c r="K72" s="45"/>
    </row>
    <row r="73" spans="1:18" ht="27.6" x14ac:dyDescent="0.25">
      <c r="A73" s="424"/>
      <c r="B73" s="424"/>
      <c r="C73" s="143" t="s">
        <v>293</v>
      </c>
      <c r="D73" s="34">
        <f t="shared" si="27"/>
        <v>5.6</v>
      </c>
      <c r="E73" s="34">
        <v>0</v>
      </c>
      <c r="F73" s="34">
        <v>0</v>
      </c>
      <c r="G73" s="35">
        <v>5.6</v>
      </c>
      <c r="H73" s="35">
        <v>0</v>
      </c>
      <c r="I73" s="35">
        <v>0</v>
      </c>
      <c r="J73" s="35">
        <v>0</v>
      </c>
      <c r="K73" s="45"/>
    </row>
    <row r="74" spans="1:18" ht="0.75" customHeight="1" x14ac:dyDescent="0.25">
      <c r="A74" s="424"/>
      <c r="B74" s="424"/>
      <c r="C74" s="38" t="s">
        <v>294</v>
      </c>
      <c r="D74" s="34">
        <f t="shared" si="27"/>
        <v>0</v>
      </c>
      <c r="E74" s="34">
        <v>0</v>
      </c>
      <c r="F74" s="34">
        <v>0</v>
      </c>
      <c r="G74" s="35">
        <v>0</v>
      </c>
      <c r="H74" s="35">
        <v>0</v>
      </c>
      <c r="I74" s="35">
        <v>0</v>
      </c>
      <c r="J74" s="35">
        <v>0</v>
      </c>
      <c r="K74" s="46"/>
    </row>
    <row r="75" spans="1:18" ht="40.5" customHeight="1" x14ac:dyDescent="0.25">
      <c r="A75" s="424"/>
      <c r="B75" s="424"/>
      <c r="C75" s="143" t="s">
        <v>296</v>
      </c>
      <c r="D75" s="34">
        <f t="shared" si="27"/>
        <v>5.2</v>
      </c>
      <c r="E75" s="34">
        <v>5.2</v>
      </c>
      <c r="F75" s="34">
        <v>0</v>
      </c>
      <c r="G75" s="35">
        <v>0</v>
      </c>
      <c r="H75" s="35">
        <v>0</v>
      </c>
      <c r="I75" s="35">
        <v>0</v>
      </c>
      <c r="J75" s="35">
        <v>0</v>
      </c>
      <c r="K75" s="45" t="s">
        <v>108</v>
      </c>
    </row>
    <row r="76" spans="1:18" ht="36.75" customHeight="1" x14ac:dyDescent="0.25">
      <c r="A76" s="424"/>
      <c r="B76" s="424"/>
      <c r="C76" s="143" t="s">
        <v>295</v>
      </c>
      <c r="D76" s="159">
        <f t="shared" si="27"/>
        <v>5.2</v>
      </c>
      <c r="E76" s="159">
        <v>5.2</v>
      </c>
      <c r="F76" s="34">
        <v>0</v>
      </c>
      <c r="G76" s="35">
        <v>0</v>
      </c>
      <c r="H76" s="35">
        <v>0</v>
      </c>
      <c r="I76" s="35">
        <v>0</v>
      </c>
      <c r="J76" s="35">
        <v>0</v>
      </c>
      <c r="K76" s="45" t="s">
        <v>113</v>
      </c>
      <c r="M76" s="412"/>
      <c r="N76" s="412"/>
      <c r="O76" s="412"/>
      <c r="P76" s="412"/>
      <c r="Q76" s="412"/>
      <c r="R76" s="412"/>
    </row>
    <row r="77" spans="1:18" ht="13.8" x14ac:dyDescent="0.25">
      <c r="A77" s="419" t="s">
        <v>127</v>
      </c>
      <c r="B77" s="419" t="s">
        <v>71</v>
      </c>
      <c r="C77" s="37" t="s">
        <v>58</v>
      </c>
      <c r="D77" s="159">
        <f t="shared" si="27"/>
        <v>491.4</v>
      </c>
      <c r="E77" s="159">
        <f t="shared" ref="E77:J77" si="29">E80+E81+E82+E83</f>
        <v>174.9</v>
      </c>
      <c r="F77" s="34">
        <f t="shared" si="29"/>
        <v>76.5</v>
      </c>
      <c r="G77" s="35">
        <f t="shared" si="29"/>
        <v>60</v>
      </c>
      <c r="H77" s="35">
        <f t="shared" si="29"/>
        <v>60</v>
      </c>
      <c r="I77" s="35">
        <f t="shared" si="29"/>
        <v>60</v>
      </c>
      <c r="J77" s="35">
        <f t="shared" si="29"/>
        <v>60</v>
      </c>
      <c r="K77" s="45"/>
    </row>
    <row r="78" spans="1:18" ht="30" hidden="1" x14ac:dyDescent="0.2">
      <c r="A78" s="420"/>
      <c r="B78" s="420"/>
      <c r="C78" s="143" t="s">
        <v>285</v>
      </c>
      <c r="D78" s="159">
        <f t="shared" si="27"/>
        <v>0</v>
      </c>
      <c r="E78" s="159">
        <v>0</v>
      </c>
      <c r="F78" s="34">
        <v>0</v>
      </c>
      <c r="G78" s="35">
        <v>0</v>
      </c>
      <c r="H78" s="35">
        <v>0</v>
      </c>
      <c r="I78" s="35">
        <v>0</v>
      </c>
      <c r="J78" s="35">
        <v>0</v>
      </c>
      <c r="K78" s="45"/>
    </row>
    <row r="79" spans="1:18" ht="27.6" x14ac:dyDescent="0.25">
      <c r="A79" s="420"/>
      <c r="B79" s="420"/>
      <c r="C79" s="143" t="s">
        <v>293</v>
      </c>
      <c r="D79" s="159">
        <f t="shared" si="27"/>
        <v>5.3</v>
      </c>
      <c r="E79" s="159">
        <v>5.3</v>
      </c>
      <c r="F79" s="34">
        <v>0</v>
      </c>
      <c r="G79" s="35">
        <v>0</v>
      </c>
      <c r="H79" s="35">
        <v>0</v>
      </c>
      <c r="I79" s="35">
        <v>0</v>
      </c>
      <c r="J79" s="35">
        <v>0</v>
      </c>
      <c r="K79" s="45" t="s">
        <v>112</v>
      </c>
      <c r="M79" s="411"/>
      <c r="N79" s="411"/>
      <c r="O79" s="411"/>
      <c r="P79" s="411"/>
      <c r="Q79" s="411"/>
      <c r="R79" s="411"/>
    </row>
    <row r="80" spans="1:18" ht="27.6" x14ac:dyDescent="0.25">
      <c r="A80" s="420"/>
      <c r="B80" s="420"/>
      <c r="C80" s="38" t="s">
        <v>294</v>
      </c>
      <c r="D80" s="159">
        <f t="shared" si="27"/>
        <v>33</v>
      </c>
      <c r="E80" s="159">
        <v>33</v>
      </c>
      <c r="F80" s="34">
        <v>0</v>
      </c>
      <c r="G80" s="35">
        <v>0</v>
      </c>
      <c r="H80" s="35">
        <v>0</v>
      </c>
      <c r="I80" s="35">
        <v>0</v>
      </c>
      <c r="J80" s="35">
        <v>0</v>
      </c>
      <c r="K80" s="45" t="s">
        <v>111</v>
      </c>
      <c r="M80" s="411"/>
      <c r="N80" s="411"/>
      <c r="O80" s="411"/>
    </row>
    <row r="81" spans="1:11" ht="69" customHeight="1" x14ac:dyDescent="0.25">
      <c r="A81" s="420"/>
      <c r="B81" s="420"/>
      <c r="C81" s="143" t="s">
        <v>296</v>
      </c>
      <c r="D81" s="34">
        <f t="shared" si="27"/>
        <v>458.4</v>
      </c>
      <c r="E81" s="34">
        <v>141.9</v>
      </c>
      <c r="F81" s="34">
        <v>76.5</v>
      </c>
      <c r="G81" s="35">
        <v>60</v>
      </c>
      <c r="H81" s="35">
        <v>60</v>
      </c>
      <c r="I81" s="35">
        <v>60</v>
      </c>
      <c r="J81" s="35">
        <v>60</v>
      </c>
      <c r="K81" s="45" t="s">
        <v>110</v>
      </c>
    </row>
    <row r="82" spans="1:11" ht="36.75" customHeight="1" x14ac:dyDescent="0.25">
      <c r="A82" s="420"/>
      <c r="B82" s="420"/>
      <c r="C82" s="143" t="s">
        <v>295</v>
      </c>
      <c r="D82" s="34">
        <v>0</v>
      </c>
      <c r="E82" s="34">
        <v>0</v>
      </c>
      <c r="F82" s="34">
        <v>0</v>
      </c>
      <c r="G82" s="35">
        <v>0</v>
      </c>
      <c r="H82" s="35">
        <v>0</v>
      </c>
      <c r="I82" s="35">
        <v>0</v>
      </c>
      <c r="J82" s="35">
        <v>0</v>
      </c>
      <c r="K82" s="45"/>
    </row>
    <row r="83" spans="1:11" ht="38.25" customHeight="1" x14ac:dyDescent="0.25">
      <c r="A83" s="419" t="s">
        <v>128</v>
      </c>
      <c r="B83" s="419" t="s">
        <v>94</v>
      </c>
      <c r="C83" s="143" t="s">
        <v>285</v>
      </c>
      <c r="D83" s="34">
        <v>0</v>
      </c>
      <c r="E83" s="34">
        <v>0</v>
      </c>
      <c r="F83" s="34">
        <v>0</v>
      </c>
      <c r="G83" s="35">
        <v>0</v>
      </c>
      <c r="H83" s="35">
        <v>0</v>
      </c>
      <c r="I83" s="35">
        <v>0</v>
      </c>
      <c r="J83" s="35">
        <v>0</v>
      </c>
      <c r="K83" s="45"/>
    </row>
    <row r="84" spans="1:11" ht="82.5" customHeight="1" x14ac:dyDescent="0.25">
      <c r="A84" s="438"/>
      <c r="B84" s="438"/>
      <c r="C84" s="38" t="s">
        <v>294</v>
      </c>
      <c r="D84" s="159">
        <v>0</v>
      </c>
      <c r="E84" s="159">
        <v>0</v>
      </c>
      <c r="F84" s="159">
        <v>0</v>
      </c>
      <c r="G84" s="35">
        <v>0</v>
      </c>
      <c r="H84" s="35">
        <v>0</v>
      </c>
      <c r="I84" s="35">
        <v>0</v>
      </c>
      <c r="J84" s="35">
        <v>0</v>
      </c>
      <c r="K84" s="45"/>
    </row>
    <row r="85" spans="1:11" ht="82.5" customHeight="1" x14ac:dyDescent="0.25">
      <c r="A85" s="219" t="s">
        <v>386</v>
      </c>
      <c r="B85" s="219" t="s">
        <v>383</v>
      </c>
      <c r="C85" s="143" t="s">
        <v>285</v>
      </c>
      <c r="D85" s="34">
        <f t="shared" si="27"/>
        <v>20</v>
      </c>
      <c r="E85" s="159">
        <v>0</v>
      </c>
      <c r="F85" s="159">
        <v>0</v>
      </c>
      <c r="G85" s="35">
        <v>20</v>
      </c>
      <c r="H85" s="35">
        <v>0</v>
      </c>
      <c r="I85" s="35">
        <v>0</v>
      </c>
      <c r="J85" s="35">
        <v>0</v>
      </c>
      <c r="K85" s="45"/>
    </row>
    <row r="86" spans="1:11" ht="15" customHeight="1" x14ac:dyDescent="0.25">
      <c r="A86" s="421" t="s">
        <v>8</v>
      </c>
      <c r="B86" s="421" t="s">
        <v>78</v>
      </c>
      <c r="C86" s="36" t="s">
        <v>58</v>
      </c>
      <c r="D86" s="159">
        <f t="shared" ref="D86:J86" si="30">D87+D96</f>
        <v>3057.4</v>
      </c>
      <c r="E86" s="159">
        <f t="shared" si="30"/>
        <v>1175</v>
      </c>
      <c r="F86" s="159">
        <f t="shared" si="30"/>
        <v>278.3</v>
      </c>
      <c r="G86" s="35">
        <f t="shared" si="30"/>
        <v>350.1</v>
      </c>
      <c r="H86" s="35">
        <f t="shared" si="30"/>
        <v>518</v>
      </c>
      <c r="I86" s="35">
        <f t="shared" si="30"/>
        <v>518</v>
      </c>
      <c r="J86" s="35">
        <f t="shared" si="30"/>
        <v>218</v>
      </c>
      <c r="K86" s="45"/>
    </row>
    <row r="87" spans="1:11" ht="41.4" x14ac:dyDescent="0.25">
      <c r="A87" s="422"/>
      <c r="B87" s="422"/>
      <c r="C87" s="40" t="s">
        <v>289</v>
      </c>
      <c r="D87" s="159">
        <f t="shared" si="27"/>
        <v>3057.4</v>
      </c>
      <c r="E87" s="159">
        <f>SUM(E88:E95)</f>
        <v>1175</v>
      </c>
      <c r="F87" s="159">
        <f t="shared" ref="F87:J87" si="31">SUM(F88:F95)</f>
        <v>278.3</v>
      </c>
      <c r="G87" s="35">
        <f t="shared" si="31"/>
        <v>350.1</v>
      </c>
      <c r="H87" s="35">
        <f t="shared" si="31"/>
        <v>518</v>
      </c>
      <c r="I87" s="35">
        <f t="shared" si="31"/>
        <v>518</v>
      </c>
      <c r="J87" s="35">
        <f t="shared" si="31"/>
        <v>218</v>
      </c>
      <c r="K87" s="45"/>
    </row>
    <row r="88" spans="1:11" ht="27.6" x14ac:dyDescent="0.25">
      <c r="A88" s="422"/>
      <c r="B88" s="422"/>
      <c r="C88" s="143" t="s">
        <v>290</v>
      </c>
      <c r="D88" s="159">
        <f t="shared" si="27"/>
        <v>0</v>
      </c>
      <c r="E88" s="159">
        <f>E107</f>
        <v>0</v>
      </c>
      <c r="F88" s="159">
        <f t="shared" ref="F88:J88" si="32">E107</f>
        <v>0</v>
      </c>
      <c r="G88" s="35">
        <f t="shared" si="32"/>
        <v>0</v>
      </c>
      <c r="H88" s="35">
        <f t="shared" si="32"/>
        <v>0</v>
      </c>
      <c r="I88" s="35">
        <f t="shared" si="32"/>
        <v>0</v>
      </c>
      <c r="J88" s="35">
        <f t="shared" si="32"/>
        <v>0</v>
      </c>
      <c r="K88" s="45"/>
    </row>
    <row r="89" spans="1:11" ht="27.6" x14ac:dyDescent="0.25">
      <c r="A89" s="422"/>
      <c r="B89" s="422"/>
      <c r="C89" s="41" t="s">
        <v>291</v>
      </c>
      <c r="D89" s="159">
        <f t="shared" si="27"/>
        <v>34.1</v>
      </c>
      <c r="E89" s="159">
        <f t="shared" ref="E89:J89" si="33">E98+E114+E109</f>
        <v>34.1</v>
      </c>
      <c r="F89" s="159">
        <f t="shared" si="33"/>
        <v>0</v>
      </c>
      <c r="G89" s="35">
        <f t="shared" si="33"/>
        <v>0</v>
      </c>
      <c r="H89" s="35">
        <f t="shared" si="33"/>
        <v>0</v>
      </c>
      <c r="I89" s="35">
        <f t="shared" si="33"/>
        <v>0</v>
      </c>
      <c r="J89" s="35">
        <f t="shared" si="33"/>
        <v>0</v>
      </c>
      <c r="K89" s="45"/>
    </row>
    <row r="90" spans="1:11" ht="27.6" x14ac:dyDescent="0.25">
      <c r="A90" s="422"/>
      <c r="B90" s="422"/>
      <c r="C90" s="143" t="s">
        <v>292</v>
      </c>
      <c r="D90" s="159">
        <f t="shared" si="27"/>
        <v>1072.9000000000001</v>
      </c>
      <c r="E90" s="159">
        <f t="shared" ref="E90:J90" si="34">E99+E115+E110</f>
        <v>499.9</v>
      </c>
      <c r="F90" s="159">
        <f t="shared" si="34"/>
        <v>48</v>
      </c>
      <c r="G90" s="35">
        <f>G99+G115+G110</f>
        <v>201</v>
      </c>
      <c r="H90" s="35">
        <f t="shared" si="34"/>
        <v>108</v>
      </c>
      <c r="I90" s="35">
        <f t="shared" si="34"/>
        <v>108</v>
      </c>
      <c r="J90" s="35">
        <f t="shared" si="34"/>
        <v>108</v>
      </c>
      <c r="K90" s="45"/>
    </row>
    <row r="91" spans="1:11" ht="30" hidden="1" x14ac:dyDescent="0.2">
      <c r="A91" s="422"/>
      <c r="B91" s="422"/>
      <c r="C91" s="38" t="s">
        <v>293</v>
      </c>
      <c r="D91" s="159">
        <f t="shared" si="27"/>
        <v>0</v>
      </c>
      <c r="E91" s="159">
        <f t="shared" ref="E91:J94" si="35">E100+E116</f>
        <v>0</v>
      </c>
      <c r="F91" s="159">
        <f t="shared" si="35"/>
        <v>0</v>
      </c>
      <c r="G91" s="35">
        <f t="shared" si="35"/>
        <v>0</v>
      </c>
      <c r="H91" s="35">
        <f t="shared" si="35"/>
        <v>0</v>
      </c>
      <c r="I91" s="35">
        <f t="shared" si="35"/>
        <v>0</v>
      </c>
      <c r="J91" s="35">
        <f t="shared" si="35"/>
        <v>0</v>
      </c>
      <c r="K91" s="45"/>
    </row>
    <row r="92" spans="1:11" ht="30" hidden="1" x14ac:dyDescent="0.2">
      <c r="A92" s="422"/>
      <c r="B92" s="422"/>
      <c r="C92" s="38" t="s">
        <v>294</v>
      </c>
      <c r="D92" s="159">
        <f t="shared" si="27"/>
        <v>0</v>
      </c>
      <c r="E92" s="159">
        <f t="shared" si="35"/>
        <v>0</v>
      </c>
      <c r="F92" s="159">
        <f t="shared" si="35"/>
        <v>0</v>
      </c>
      <c r="G92" s="35">
        <f t="shared" si="35"/>
        <v>0</v>
      </c>
      <c r="H92" s="35">
        <f t="shared" si="35"/>
        <v>0</v>
      </c>
      <c r="I92" s="35">
        <f t="shared" si="35"/>
        <v>0</v>
      </c>
      <c r="J92" s="35">
        <f t="shared" si="35"/>
        <v>0</v>
      </c>
      <c r="K92" s="45"/>
    </row>
    <row r="93" spans="1:11" ht="30" hidden="1" x14ac:dyDescent="0.2">
      <c r="A93" s="422"/>
      <c r="B93" s="422"/>
      <c r="C93" s="38" t="s">
        <v>296</v>
      </c>
      <c r="D93" s="159">
        <f t="shared" si="27"/>
        <v>0</v>
      </c>
      <c r="E93" s="159">
        <f t="shared" si="35"/>
        <v>0</v>
      </c>
      <c r="F93" s="159">
        <f t="shared" si="35"/>
        <v>0</v>
      </c>
      <c r="G93" s="35">
        <f t="shared" si="35"/>
        <v>0</v>
      </c>
      <c r="H93" s="35">
        <f t="shared" si="35"/>
        <v>0</v>
      </c>
      <c r="I93" s="35">
        <f t="shared" si="35"/>
        <v>0</v>
      </c>
      <c r="J93" s="35">
        <f t="shared" si="35"/>
        <v>0</v>
      </c>
      <c r="K93" s="45"/>
    </row>
    <row r="94" spans="1:11" ht="30" hidden="1" x14ac:dyDescent="0.2">
      <c r="A94" s="422"/>
      <c r="B94" s="422"/>
      <c r="C94" s="38" t="s">
        <v>295</v>
      </c>
      <c r="D94" s="159">
        <f t="shared" si="27"/>
        <v>0</v>
      </c>
      <c r="E94" s="159">
        <f t="shared" si="35"/>
        <v>0</v>
      </c>
      <c r="F94" s="159">
        <f t="shared" si="35"/>
        <v>0</v>
      </c>
      <c r="G94" s="35">
        <f t="shared" si="35"/>
        <v>0</v>
      </c>
      <c r="H94" s="35">
        <f t="shared" si="35"/>
        <v>0</v>
      </c>
      <c r="I94" s="35">
        <f t="shared" si="35"/>
        <v>0</v>
      </c>
      <c r="J94" s="35">
        <f t="shared" si="35"/>
        <v>0</v>
      </c>
      <c r="K94" s="45"/>
    </row>
    <row r="95" spans="1:11" s="158" customFormat="1" ht="24" customHeight="1" x14ac:dyDescent="0.25">
      <c r="A95" s="422"/>
      <c r="B95" s="422"/>
      <c r="C95" s="407" t="s">
        <v>285</v>
      </c>
      <c r="D95" s="405">
        <f t="shared" si="27"/>
        <v>1950.4</v>
      </c>
      <c r="E95" s="405">
        <f t="shared" ref="E95:J95" si="36">E103+E105+E108+E121+E124</f>
        <v>641</v>
      </c>
      <c r="F95" s="405">
        <f t="shared" si="36"/>
        <v>230.3</v>
      </c>
      <c r="G95" s="409">
        <f t="shared" si="36"/>
        <v>149.1</v>
      </c>
      <c r="H95" s="409">
        <f t="shared" si="36"/>
        <v>410</v>
      </c>
      <c r="I95" s="409">
        <f t="shared" si="36"/>
        <v>410</v>
      </c>
      <c r="J95" s="409">
        <f t="shared" si="36"/>
        <v>110</v>
      </c>
      <c r="K95" s="157"/>
    </row>
    <row r="96" spans="1:11" ht="28.5" customHeight="1" x14ac:dyDescent="0.25">
      <c r="A96" s="437"/>
      <c r="B96" s="437"/>
      <c r="C96" s="408"/>
      <c r="D96" s="406"/>
      <c r="E96" s="406"/>
      <c r="F96" s="406"/>
      <c r="G96" s="410"/>
      <c r="H96" s="410"/>
      <c r="I96" s="410"/>
      <c r="J96" s="410"/>
      <c r="K96" s="45"/>
    </row>
    <row r="97" spans="1:11" ht="57" hidden="1" customHeight="1" x14ac:dyDescent="0.2">
      <c r="A97" s="419" t="s">
        <v>66</v>
      </c>
      <c r="B97" s="419" t="s">
        <v>97</v>
      </c>
      <c r="C97" s="143" t="s">
        <v>289</v>
      </c>
      <c r="D97" s="159">
        <f>SUM(E97:J97)</f>
        <v>0</v>
      </c>
      <c r="E97" s="159">
        <f t="shared" ref="E97:J97" si="37">SUM(E98:E104)</f>
        <v>0</v>
      </c>
      <c r="F97" s="159">
        <f t="shared" si="37"/>
        <v>0</v>
      </c>
      <c r="G97" s="159">
        <f t="shared" si="37"/>
        <v>0</v>
      </c>
      <c r="H97" s="159">
        <f t="shared" si="37"/>
        <v>0</v>
      </c>
      <c r="I97" s="159">
        <f t="shared" si="37"/>
        <v>0</v>
      </c>
      <c r="J97" s="159">
        <f t="shared" si="37"/>
        <v>0</v>
      </c>
      <c r="K97" s="45"/>
    </row>
    <row r="98" spans="1:11" ht="27" hidden="1" customHeight="1" x14ac:dyDescent="0.2">
      <c r="A98" s="420"/>
      <c r="B98" s="420"/>
      <c r="C98" s="38" t="s">
        <v>291</v>
      </c>
      <c r="D98" s="34">
        <f t="shared" si="27"/>
        <v>0</v>
      </c>
      <c r="E98" s="34">
        <v>0</v>
      </c>
      <c r="F98" s="34">
        <v>0</v>
      </c>
      <c r="G98" s="35">
        <v>0</v>
      </c>
      <c r="H98" s="35">
        <v>0</v>
      </c>
      <c r="I98" s="35">
        <v>0</v>
      </c>
      <c r="J98" s="35">
        <v>0</v>
      </c>
      <c r="K98" s="45"/>
    </row>
    <row r="99" spans="1:11" ht="27" hidden="1" customHeight="1" x14ac:dyDescent="0.2">
      <c r="A99" s="420"/>
      <c r="B99" s="420"/>
      <c r="C99" s="143" t="s">
        <v>292</v>
      </c>
      <c r="D99" s="34">
        <f t="shared" si="27"/>
        <v>0</v>
      </c>
      <c r="E99" s="34">
        <v>0</v>
      </c>
      <c r="F99" s="34">
        <v>0</v>
      </c>
      <c r="G99" s="35">
        <v>0</v>
      </c>
      <c r="H99" s="35">
        <v>0</v>
      </c>
      <c r="I99" s="35">
        <v>0</v>
      </c>
      <c r="J99" s="35">
        <v>0</v>
      </c>
      <c r="K99" s="45"/>
    </row>
    <row r="100" spans="1:11" ht="36.75" hidden="1" customHeight="1" x14ac:dyDescent="0.2">
      <c r="A100" s="420"/>
      <c r="B100" s="420"/>
      <c r="C100" s="143" t="s">
        <v>293</v>
      </c>
      <c r="D100" s="34">
        <f t="shared" si="27"/>
        <v>0</v>
      </c>
      <c r="E100" s="34">
        <v>0</v>
      </c>
      <c r="F100" s="34">
        <v>0</v>
      </c>
      <c r="G100" s="35">
        <v>0</v>
      </c>
      <c r="H100" s="35">
        <v>0</v>
      </c>
      <c r="I100" s="35">
        <v>0</v>
      </c>
      <c r="J100" s="35">
        <v>0</v>
      </c>
      <c r="K100" s="45"/>
    </row>
    <row r="101" spans="1:11" ht="33.75" hidden="1" customHeight="1" x14ac:dyDescent="0.2">
      <c r="A101" s="420"/>
      <c r="B101" s="420"/>
      <c r="C101" s="143" t="s">
        <v>294</v>
      </c>
      <c r="D101" s="34">
        <f t="shared" si="27"/>
        <v>0</v>
      </c>
      <c r="E101" s="34">
        <v>0</v>
      </c>
      <c r="F101" s="34">
        <v>0</v>
      </c>
      <c r="G101" s="35">
        <v>0</v>
      </c>
      <c r="H101" s="35">
        <v>0</v>
      </c>
      <c r="I101" s="35">
        <v>0</v>
      </c>
      <c r="J101" s="35">
        <v>0</v>
      </c>
      <c r="K101" s="45"/>
    </row>
    <row r="102" spans="1:11" ht="38.25" hidden="1" customHeight="1" x14ac:dyDescent="0.2">
      <c r="A102" s="420"/>
      <c r="B102" s="420"/>
      <c r="C102" s="143" t="s">
        <v>296</v>
      </c>
      <c r="D102" s="34">
        <f t="shared" si="27"/>
        <v>0</v>
      </c>
      <c r="E102" s="34">
        <v>0</v>
      </c>
      <c r="F102" s="34">
        <v>0</v>
      </c>
      <c r="G102" s="35">
        <v>0</v>
      </c>
      <c r="H102" s="35">
        <v>0</v>
      </c>
      <c r="I102" s="35">
        <v>0</v>
      </c>
      <c r="J102" s="35">
        <v>0</v>
      </c>
      <c r="K102" s="45"/>
    </row>
    <row r="103" spans="1:11" ht="40.5" hidden="1" customHeight="1" x14ac:dyDescent="0.2">
      <c r="A103" s="420"/>
      <c r="B103" s="420"/>
      <c r="C103" s="143" t="s">
        <v>295</v>
      </c>
      <c r="D103" s="34">
        <f t="shared" si="27"/>
        <v>0</v>
      </c>
      <c r="E103" s="34">
        <v>0</v>
      </c>
      <c r="F103" s="34">
        <v>0</v>
      </c>
      <c r="G103" s="35">
        <v>0</v>
      </c>
      <c r="H103" s="35">
        <v>0</v>
      </c>
      <c r="I103" s="35">
        <v>0</v>
      </c>
      <c r="J103" s="35">
        <v>0</v>
      </c>
      <c r="K103" s="45"/>
    </row>
    <row r="104" spans="1:11" ht="63" hidden="1" customHeight="1" x14ac:dyDescent="0.2">
      <c r="A104" s="438"/>
      <c r="B104" s="420"/>
      <c r="C104" s="143" t="s">
        <v>285</v>
      </c>
      <c r="D104" s="34">
        <f t="shared" si="27"/>
        <v>0</v>
      </c>
      <c r="E104" s="34">
        <v>0</v>
      </c>
      <c r="F104" s="34">
        <v>0</v>
      </c>
      <c r="G104" s="35">
        <v>0</v>
      </c>
      <c r="H104" s="35">
        <v>0</v>
      </c>
      <c r="I104" s="35">
        <v>0</v>
      </c>
      <c r="J104" s="35">
        <v>0</v>
      </c>
      <c r="K104" s="45"/>
    </row>
    <row r="105" spans="1:11" ht="70.5" customHeight="1" x14ac:dyDescent="0.25">
      <c r="A105" s="150" t="s">
        <v>79</v>
      </c>
      <c r="B105" s="151" t="s">
        <v>96</v>
      </c>
      <c r="C105" s="143" t="s">
        <v>285</v>
      </c>
      <c r="D105" s="159">
        <f t="shared" ref="D105:D121" si="38">SUM(E105:J105)</f>
        <v>600</v>
      </c>
      <c r="E105" s="159">
        <v>0</v>
      </c>
      <c r="F105" s="159">
        <v>0</v>
      </c>
      <c r="G105" s="35">
        <v>0</v>
      </c>
      <c r="H105" s="35">
        <v>300</v>
      </c>
      <c r="I105" s="35">
        <v>300</v>
      </c>
      <c r="J105" s="35">
        <v>0</v>
      </c>
      <c r="K105" s="45"/>
    </row>
    <row r="106" spans="1:11" ht="41.4" x14ac:dyDescent="0.25">
      <c r="A106" s="431" t="s">
        <v>91</v>
      </c>
      <c r="B106" s="431" t="s">
        <v>72</v>
      </c>
      <c r="C106" s="38" t="s">
        <v>289</v>
      </c>
      <c r="D106" s="159">
        <f>SUM(E106:J106)</f>
        <v>2331.4</v>
      </c>
      <c r="E106" s="159">
        <f>SUM(E107:E110)</f>
        <v>1175</v>
      </c>
      <c r="F106" s="159">
        <f t="shared" ref="F106:J106" si="39">SUM(F107:F110)</f>
        <v>230.3</v>
      </c>
      <c r="G106" s="35">
        <f t="shared" si="39"/>
        <v>272.10000000000002</v>
      </c>
      <c r="H106" s="35">
        <f t="shared" si="39"/>
        <v>218</v>
      </c>
      <c r="I106" s="35">
        <f t="shared" si="39"/>
        <v>218</v>
      </c>
      <c r="J106" s="35">
        <f t="shared" si="39"/>
        <v>218</v>
      </c>
      <c r="K106" s="45"/>
    </row>
    <row r="107" spans="1:11" ht="27.6" x14ac:dyDescent="0.25">
      <c r="A107" s="432"/>
      <c r="B107" s="432"/>
      <c r="C107" s="143" t="s">
        <v>290</v>
      </c>
      <c r="D107" s="159">
        <f t="shared" si="38"/>
        <v>0</v>
      </c>
      <c r="E107" s="159">
        <v>0</v>
      </c>
      <c r="F107" s="159">
        <v>0</v>
      </c>
      <c r="G107" s="35">
        <v>0</v>
      </c>
      <c r="H107" s="35">
        <v>0</v>
      </c>
      <c r="I107" s="35">
        <v>0</v>
      </c>
      <c r="J107" s="35">
        <v>0</v>
      </c>
      <c r="K107" s="45"/>
    </row>
    <row r="108" spans="1:11" ht="39" customHeight="1" x14ac:dyDescent="0.25">
      <c r="A108" s="432"/>
      <c r="B108" s="432"/>
      <c r="C108" s="38" t="s">
        <v>285</v>
      </c>
      <c r="D108" s="159">
        <f t="shared" si="38"/>
        <v>1330.4</v>
      </c>
      <c r="E108" s="159">
        <v>641</v>
      </c>
      <c r="F108" s="159">
        <v>230.3</v>
      </c>
      <c r="G108" s="35">
        <v>129.1</v>
      </c>
      <c r="H108" s="35">
        <v>110</v>
      </c>
      <c r="I108" s="35">
        <v>110</v>
      </c>
      <c r="J108" s="35">
        <v>110</v>
      </c>
      <c r="K108" s="45" t="s">
        <v>312</v>
      </c>
    </row>
    <row r="109" spans="1:11" ht="33" customHeight="1" x14ac:dyDescent="0.25">
      <c r="A109" s="432"/>
      <c r="B109" s="432"/>
      <c r="C109" s="38" t="s">
        <v>291</v>
      </c>
      <c r="D109" s="159">
        <f t="shared" si="38"/>
        <v>34.1</v>
      </c>
      <c r="E109" s="159">
        <v>34.1</v>
      </c>
      <c r="F109" s="159">
        <v>0</v>
      </c>
      <c r="G109" s="35">
        <v>0</v>
      </c>
      <c r="H109" s="35">
        <v>0</v>
      </c>
      <c r="I109" s="35">
        <v>0</v>
      </c>
      <c r="J109" s="35">
        <v>0</v>
      </c>
      <c r="K109" s="45" t="s">
        <v>109</v>
      </c>
    </row>
    <row r="110" spans="1:11" ht="27.6" x14ac:dyDescent="0.25">
      <c r="A110" s="433"/>
      <c r="B110" s="433"/>
      <c r="C110" s="38" t="s">
        <v>292</v>
      </c>
      <c r="D110" s="34">
        <f t="shared" si="38"/>
        <v>966.9</v>
      </c>
      <c r="E110" s="34">
        <v>499.9</v>
      </c>
      <c r="F110" s="34">
        <v>0</v>
      </c>
      <c r="G110" s="35">
        <v>143</v>
      </c>
      <c r="H110" s="35">
        <v>108</v>
      </c>
      <c r="I110" s="35">
        <v>108</v>
      </c>
      <c r="J110" s="35">
        <v>108</v>
      </c>
      <c r="K110" s="45"/>
    </row>
    <row r="111" spans="1:11" ht="15" hidden="1" x14ac:dyDescent="0.25">
      <c r="A111" s="415" t="s">
        <v>70</v>
      </c>
      <c r="B111" s="417" t="s">
        <v>95</v>
      </c>
      <c r="C111" s="42" t="s">
        <v>58</v>
      </c>
      <c r="D111" s="34">
        <f t="shared" si="38"/>
        <v>0</v>
      </c>
      <c r="E111" s="43">
        <f t="shared" ref="E111:J111" si="40">SUM(E112:E112)</f>
        <v>0</v>
      </c>
      <c r="F111" s="43">
        <f t="shared" si="40"/>
        <v>0</v>
      </c>
      <c r="G111" s="201">
        <f t="shared" si="40"/>
        <v>0</v>
      </c>
      <c r="H111" s="201">
        <f t="shared" si="40"/>
        <v>0</v>
      </c>
      <c r="I111" s="201">
        <f t="shared" si="40"/>
        <v>0</v>
      </c>
      <c r="J111" s="201">
        <f t="shared" si="40"/>
        <v>0</v>
      </c>
      <c r="K111" s="45"/>
    </row>
    <row r="112" spans="1:11" ht="34.5" hidden="1" customHeight="1" x14ac:dyDescent="0.2">
      <c r="A112" s="416"/>
      <c r="B112" s="418"/>
      <c r="C112" s="143" t="s">
        <v>285</v>
      </c>
      <c r="D112" s="34">
        <f t="shared" si="38"/>
        <v>0</v>
      </c>
      <c r="E112" s="34">
        <v>0</v>
      </c>
      <c r="F112" s="34">
        <v>0</v>
      </c>
      <c r="G112" s="35">
        <v>0</v>
      </c>
      <c r="H112" s="35">
        <v>0</v>
      </c>
      <c r="I112" s="35">
        <v>0</v>
      </c>
      <c r="J112" s="35">
        <v>0</v>
      </c>
      <c r="K112" s="45"/>
    </row>
    <row r="113" spans="1:11" ht="41.4" x14ac:dyDescent="0.25">
      <c r="A113" s="424" t="s">
        <v>92</v>
      </c>
      <c r="B113" s="424" t="s">
        <v>73</v>
      </c>
      <c r="C113" s="143" t="s">
        <v>289</v>
      </c>
      <c r="D113" s="34">
        <f t="shared" si="38"/>
        <v>106</v>
      </c>
      <c r="E113" s="34">
        <f t="shared" ref="E113:J113" si="41">SUM(E114:E119)</f>
        <v>0</v>
      </c>
      <c r="F113" s="34">
        <f t="shared" si="41"/>
        <v>48</v>
      </c>
      <c r="G113" s="35">
        <f t="shared" si="41"/>
        <v>58</v>
      </c>
      <c r="H113" s="35">
        <f t="shared" si="41"/>
        <v>0</v>
      </c>
      <c r="I113" s="35">
        <f t="shared" si="41"/>
        <v>0</v>
      </c>
      <c r="J113" s="35">
        <f t="shared" si="41"/>
        <v>0</v>
      </c>
      <c r="K113" s="45"/>
    </row>
    <row r="114" spans="1:11" ht="30" hidden="1" x14ac:dyDescent="0.2">
      <c r="A114" s="424"/>
      <c r="B114" s="424"/>
      <c r="C114" s="143" t="s">
        <v>291</v>
      </c>
      <c r="D114" s="34">
        <f t="shared" si="38"/>
        <v>0</v>
      </c>
      <c r="E114" s="34">
        <v>0</v>
      </c>
      <c r="F114" s="34">
        <v>0</v>
      </c>
      <c r="G114" s="35">
        <v>0</v>
      </c>
      <c r="H114" s="35">
        <v>0</v>
      </c>
      <c r="I114" s="35">
        <v>0</v>
      </c>
      <c r="J114" s="35">
        <v>0</v>
      </c>
      <c r="K114" s="45"/>
    </row>
    <row r="115" spans="1:11" ht="33.75" customHeight="1" x14ac:dyDescent="0.25">
      <c r="A115" s="424"/>
      <c r="B115" s="424"/>
      <c r="C115" s="143" t="s">
        <v>292</v>
      </c>
      <c r="D115" s="34">
        <f t="shared" si="38"/>
        <v>106</v>
      </c>
      <c r="E115" s="34">
        <v>0</v>
      </c>
      <c r="F115" s="34">
        <v>48</v>
      </c>
      <c r="G115" s="35">
        <v>58</v>
      </c>
      <c r="H115" s="35">
        <v>0</v>
      </c>
      <c r="I115" s="35">
        <v>0</v>
      </c>
      <c r="J115" s="35">
        <v>0</v>
      </c>
      <c r="K115" s="45"/>
    </row>
    <row r="116" spans="1:11" ht="30" hidden="1" x14ac:dyDescent="0.2">
      <c r="A116" s="424"/>
      <c r="B116" s="424"/>
      <c r="C116" s="143" t="s">
        <v>293</v>
      </c>
      <c r="D116" s="34">
        <f t="shared" si="38"/>
        <v>0</v>
      </c>
      <c r="E116" s="34">
        <v>0</v>
      </c>
      <c r="F116" s="34">
        <v>0</v>
      </c>
      <c r="G116" s="35">
        <v>0</v>
      </c>
      <c r="H116" s="35">
        <v>0</v>
      </c>
      <c r="I116" s="35">
        <v>0</v>
      </c>
      <c r="J116" s="35">
        <v>0</v>
      </c>
      <c r="K116" s="45"/>
    </row>
    <row r="117" spans="1:11" ht="30" hidden="1" x14ac:dyDescent="0.2">
      <c r="A117" s="424"/>
      <c r="B117" s="424"/>
      <c r="C117" s="143" t="s">
        <v>294</v>
      </c>
      <c r="D117" s="34">
        <f t="shared" si="38"/>
        <v>0</v>
      </c>
      <c r="E117" s="34">
        <v>0</v>
      </c>
      <c r="F117" s="34">
        <v>0</v>
      </c>
      <c r="G117" s="35">
        <v>0</v>
      </c>
      <c r="H117" s="35">
        <v>0</v>
      </c>
      <c r="I117" s="35">
        <v>0</v>
      </c>
      <c r="J117" s="35">
        <v>0</v>
      </c>
      <c r="K117" s="45"/>
    </row>
    <row r="118" spans="1:11" ht="30" hidden="1" x14ac:dyDescent="0.2">
      <c r="A118" s="424"/>
      <c r="B118" s="424"/>
      <c r="C118" s="143" t="s">
        <v>296</v>
      </c>
      <c r="D118" s="34">
        <f t="shared" si="38"/>
        <v>0</v>
      </c>
      <c r="E118" s="34">
        <v>0</v>
      </c>
      <c r="F118" s="34">
        <v>0</v>
      </c>
      <c r="G118" s="35">
        <v>0</v>
      </c>
      <c r="H118" s="35">
        <v>0</v>
      </c>
      <c r="I118" s="35">
        <v>0</v>
      </c>
      <c r="J118" s="35">
        <v>0</v>
      </c>
      <c r="K118" s="45"/>
    </row>
    <row r="119" spans="1:11" ht="30" hidden="1" x14ac:dyDescent="0.2">
      <c r="A119" s="424"/>
      <c r="B119" s="424"/>
      <c r="C119" s="38" t="s">
        <v>295</v>
      </c>
      <c r="D119" s="34">
        <f t="shared" si="38"/>
        <v>0</v>
      </c>
      <c r="E119" s="34">
        <v>0</v>
      </c>
      <c r="F119" s="34">
        <v>0</v>
      </c>
      <c r="G119" s="35">
        <v>0</v>
      </c>
      <c r="H119" s="35">
        <v>0</v>
      </c>
      <c r="I119" s="35">
        <v>0</v>
      </c>
      <c r="J119" s="35">
        <v>0</v>
      </c>
      <c r="K119" s="45"/>
    </row>
    <row r="120" spans="1:11" ht="16.5" customHeight="1" x14ac:dyDescent="0.25">
      <c r="A120" s="419" t="s">
        <v>313</v>
      </c>
      <c r="B120" s="419" t="s">
        <v>305</v>
      </c>
      <c r="C120" s="42" t="s">
        <v>58</v>
      </c>
      <c r="D120" s="34">
        <f t="shared" si="38"/>
        <v>20</v>
      </c>
      <c r="E120" s="34">
        <f t="shared" ref="E120:J120" si="42">E121</f>
        <v>0</v>
      </c>
      <c r="F120" s="34">
        <f t="shared" si="42"/>
        <v>0</v>
      </c>
      <c r="G120" s="35">
        <f t="shared" si="42"/>
        <v>20</v>
      </c>
      <c r="H120" s="35">
        <f t="shared" si="42"/>
        <v>0</v>
      </c>
      <c r="I120" s="35">
        <f t="shared" si="42"/>
        <v>0</v>
      </c>
      <c r="J120" s="35">
        <f t="shared" si="42"/>
        <v>0</v>
      </c>
      <c r="K120" s="13"/>
    </row>
    <row r="121" spans="1:11" ht="27.6" x14ac:dyDescent="0.25">
      <c r="A121" s="438"/>
      <c r="B121" s="438"/>
      <c r="C121" s="155" t="s">
        <v>285</v>
      </c>
      <c r="D121" s="34">
        <f t="shared" si="38"/>
        <v>20</v>
      </c>
      <c r="E121" s="34">
        <v>0</v>
      </c>
      <c r="F121" s="34">
        <v>0</v>
      </c>
      <c r="G121" s="35">
        <v>20</v>
      </c>
      <c r="H121" s="35">
        <v>0</v>
      </c>
      <c r="I121" s="35">
        <v>0</v>
      </c>
      <c r="J121" s="35">
        <v>0</v>
      </c>
      <c r="K121" s="13"/>
    </row>
    <row r="122" spans="1:11" ht="16.5" hidden="1" customHeight="1" x14ac:dyDescent="0.2">
      <c r="A122" s="419" t="s">
        <v>315</v>
      </c>
      <c r="B122" s="419" t="s">
        <v>306</v>
      </c>
      <c r="C122" s="156" t="s">
        <v>58</v>
      </c>
      <c r="D122" s="34">
        <f>E122+F122+G122+H122+I122+J122</f>
        <v>0</v>
      </c>
      <c r="E122" s="34">
        <f t="shared" ref="E122:J122" si="43">E123+E124</f>
        <v>0</v>
      </c>
      <c r="F122" s="34">
        <f t="shared" si="43"/>
        <v>0</v>
      </c>
      <c r="G122" s="35">
        <f t="shared" si="43"/>
        <v>0</v>
      </c>
      <c r="H122" s="35">
        <f t="shared" si="43"/>
        <v>0</v>
      </c>
      <c r="I122" s="35">
        <f t="shared" si="43"/>
        <v>0</v>
      </c>
      <c r="J122" s="35">
        <f t="shared" si="43"/>
        <v>0</v>
      </c>
      <c r="K122" s="13"/>
    </row>
    <row r="123" spans="1:11" ht="38.25" hidden="1" customHeight="1" x14ac:dyDescent="0.2">
      <c r="A123" s="420"/>
      <c r="B123" s="420"/>
      <c r="C123" s="143" t="s">
        <v>314</v>
      </c>
      <c r="D123" s="34">
        <v>0</v>
      </c>
      <c r="E123" s="34">
        <v>0</v>
      </c>
      <c r="F123" s="34">
        <v>0</v>
      </c>
      <c r="G123" s="35">
        <v>0</v>
      </c>
      <c r="H123" s="35">
        <v>0</v>
      </c>
      <c r="I123" s="35">
        <v>0</v>
      </c>
      <c r="J123" s="35">
        <v>0</v>
      </c>
      <c r="K123" s="13"/>
    </row>
    <row r="124" spans="1:11" ht="57" hidden="1" customHeight="1" x14ac:dyDescent="0.2">
      <c r="A124" s="438"/>
      <c r="B124" s="438"/>
      <c r="C124" s="143" t="s">
        <v>285</v>
      </c>
      <c r="D124" s="34">
        <v>0</v>
      </c>
      <c r="E124" s="34">
        <v>0</v>
      </c>
      <c r="F124" s="34">
        <v>0</v>
      </c>
      <c r="G124" s="35">
        <v>0</v>
      </c>
      <c r="H124" s="35">
        <v>0</v>
      </c>
      <c r="I124" s="35">
        <v>0</v>
      </c>
      <c r="J124" s="35">
        <v>0</v>
      </c>
      <c r="K124" s="13"/>
    </row>
  </sheetData>
  <mergeCells count="59">
    <mergeCell ref="A122:A124"/>
    <mergeCell ref="A120:A121"/>
    <mergeCell ref="B120:B121"/>
    <mergeCell ref="B122:B124"/>
    <mergeCell ref="K7:K8"/>
    <mergeCell ref="A97:A104"/>
    <mergeCell ref="B97:B104"/>
    <mergeCell ref="A113:A119"/>
    <mergeCell ref="B113:B119"/>
    <mergeCell ref="A70:A76"/>
    <mergeCell ref="B70:B76"/>
    <mergeCell ref="A65:A69"/>
    <mergeCell ref="B65:B69"/>
    <mergeCell ref="A50:A59"/>
    <mergeCell ref="B7:B8"/>
    <mergeCell ref="B106:B110"/>
    <mergeCell ref="C7:C8"/>
    <mergeCell ref="A38:A49"/>
    <mergeCell ref="B38:B49"/>
    <mergeCell ref="B50:B59"/>
    <mergeCell ref="A86:A96"/>
    <mergeCell ref="B86:B96"/>
    <mergeCell ref="A83:A84"/>
    <mergeCell ref="B83:B84"/>
    <mergeCell ref="A60:A63"/>
    <mergeCell ref="B60:B63"/>
    <mergeCell ref="H3:J3"/>
    <mergeCell ref="A6:K6"/>
    <mergeCell ref="A111:A112"/>
    <mergeCell ref="B111:B112"/>
    <mergeCell ref="A77:A82"/>
    <mergeCell ref="B77:B82"/>
    <mergeCell ref="B9:B21"/>
    <mergeCell ref="A22:A34"/>
    <mergeCell ref="B22:B34"/>
    <mergeCell ref="A35:A37"/>
    <mergeCell ref="B35:B37"/>
    <mergeCell ref="I5:J5"/>
    <mergeCell ref="D7:J7"/>
    <mergeCell ref="A7:A8"/>
    <mergeCell ref="A9:A21"/>
    <mergeCell ref="A106:A110"/>
    <mergeCell ref="M80:O80"/>
    <mergeCell ref="M59:R59"/>
    <mergeCell ref="M49:R49"/>
    <mergeCell ref="M76:R76"/>
    <mergeCell ref="M46:R46"/>
    <mergeCell ref="M56:R56"/>
    <mergeCell ref="M79:R79"/>
    <mergeCell ref="M47:O47"/>
    <mergeCell ref="M57:O57"/>
    <mergeCell ref="E95:E96"/>
    <mergeCell ref="D95:D96"/>
    <mergeCell ref="C95:C96"/>
    <mergeCell ref="J95:J96"/>
    <mergeCell ref="I95:I96"/>
    <mergeCell ref="H95:H96"/>
    <mergeCell ref="G95:G96"/>
    <mergeCell ref="F95:F96"/>
  </mergeCells>
  <pageMargins left="0.24" right="0.16" top="0.28999999999999998" bottom="0.27" header="0.35" footer="0.37"/>
  <pageSetup paperSize="9" scale="93" fitToHeight="0" orientation="landscape" horizont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37"/>
  <sheetViews>
    <sheetView zoomScale="80" zoomScaleNormal="80" workbookViewId="0">
      <pane ySplit="9" topLeftCell="A46" activePane="bottomLeft" state="frozen"/>
      <selection pane="bottomLeft" activeCell="A54" sqref="A54:A59"/>
    </sheetView>
  </sheetViews>
  <sheetFormatPr defaultColWidth="8.88671875" defaultRowHeight="13.2" x14ac:dyDescent="0.25"/>
  <cols>
    <col min="1" max="1" width="20.6640625" style="1" customWidth="1"/>
    <col min="2" max="2" width="39.88671875" style="1" customWidth="1"/>
    <col min="3" max="3" width="16.5546875" style="108" customWidth="1"/>
    <col min="4" max="4" width="13.88671875" style="17" hidden="1" customWidth="1"/>
    <col min="5" max="5" width="6" style="1" hidden="1" customWidth="1"/>
    <col min="6" max="6" width="9.5546875" style="1" hidden="1" customWidth="1"/>
    <col min="7" max="7" width="4.44140625" style="1" hidden="1" customWidth="1"/>
    <col min="8" max="8" width="17.44140625" style="67" customWidth="1"/>
    <col min="9" max="9" width="20.5546875" style="67" customWidth="1"/>
    <col min="10" max="10" width="23.6640625" style="109" customWidth="1"/>
    <col min="11" max="11" width="23.44140625" style="110" customWidth="1"/>
    <col min="12" max="12" width="19" style="67" customWidth="1"/>
    <col min="13" max="13" width="17.6640625" style="67" customWidth="1"/>
    <col min="14" max="14" width="27.109375" style="67" customWidth="1"/>
    <col min="15" max="16384" width="8.88671875" style="1"/>
  </cols>
  <sheetData>
    <row r="1" spans="1:14" ht="12.75" x14ac:dyDescent="0.2">
      <c r="H1" s="199"/>
      <c r="I1" s="199"/>
      <c r="L1" s="199"/>
      <c r="M1" s="199"/>
      <c r="N1" s="199"/>
    </row>
    <row r="2" spans="1:14" ht="12.75" x14ac:dyDescent="0.2">
      <c r="H2" s="199"/>
      <c r="I2" s="199"/>
      <c r="L2" s="199"/>
      <c r="M2" s="199"/>
      <c r="N2" s="199"/>
    </row>
    <row r="3" spans="1:14" ht="12.75" x14ac:dyDescent="0.2">
      <c r="A3" s="19"/>
      <c r="B3" s="19"/>
      <c r="C3" s="107"/>
      <c r="D3" s="19"/>
      <c r="E3" s="19"/>
      <c r="F3" s="19"/>
      <c r="G3" s="19"/>
    </row>
    <row r="4" spans="1:14" ht="13.8" x14ac:dyDescent="0.25">
      <c r="A4" s="18"/>
      <c r="B4" s="18"/>
      <c r="C4" s="107"/>
      <c r="D4" s="18"/>
      <c r="E4" s="18"/>
      <c r="F4" s="18"/>
      <c r="G4" s="18"/>
      <c r="N4" s="70" t="s">
        <v>28</v>
      </c>
    </row>
    <row r="5" spans="1:14" s="111" customFormat="1" ht="36.75" customHeight="1" x14ac:dyDescent="0.25">
      <c r="A5" s="443" t="s">
        <v>223</v>
      </c>
      <c r="B5" s="443"/>
      <c r="C5" s="443"/>
      <c r="D5" s="443"/>
      <c r="E5" s="443"/>
      <c r="F5" s="443"/>
      <c r="G5" s="443"/>
      <c r="H5" s="443"/>
      <c r="I5" s="443"/>
      <c r="J5" s="443"/>
      <c r="K5" s="443"/>
      <c r="L5" s="443"/>
      <c r="M5" s="443"/>
      <c r="N5" s="443"/>
    </row>
    <row r="6" spans="1:14" ht="16.5" customHeight="1" x14ac:dyDescent="0.2">
      <c r="A6" s="101"/>
      <c r="B6" s="101"/>
      <c r="C6" s="101"/>
      <c r="D6" s="101"/>
      <c r="E6" s="101"/>
      <c r="F6" s="101"/>
      <c r="G6" s="101"/>
      <c r="H6" s="101"/>
      <c r="I6" s="101"/>
      <c r="J6" s="101"/>
      <c r="K6" s="101"/>
      <c r="L6" s="101"/>
      <c r="M6" s="101"/>
      <c r="N6" s="101"/>
    </row>
    <row r="7" spans="1:14" x14ac:dyDescent="0.25">
      <c r="A7" s="444" t="s">
        <v>2</v>
      </c>
      <c r="B7" s="444" t="s">
        <v>43</v>
      </c>
      <c r="C7" s="445" t="s">
        <v>16</v>
      </c>
      <c r="D7" s="444" t="s">
        <v>9</v>
      </c>
      <c r="E7" s="444"/>
      <c r="F7" s="444"/>
      <c r="G7" s="444"/>
      <c r="H7" s="444" t="s">
        <v>27</v>
      </c>
      <c r="I7" s="444"/>
      <c r="J7" s="444"/>
      <c r="K7" s="444"/>
      <c r="L7" s="444"/>
      <c r="M7" s="444"/>
      <c r="N7" s="444"/>
    </row>
    <row r="8" spans="1:14" ht="90.75" customHeight="1" x14ac:dyDescent="0.25">
      <c r="A8" s="444"/>
      <c r="B8" s="444"/>
      <c r="C8" s="445"/>
      <c r="D8" s="15" t="s">
        <v>10</v>
      </c>
      <c r="E8" s="15" t="s">
        <v>4</v>
      </c>
      <c r="F8" s="15" t="s">
        <v>5</v>
      </c>
      <c r="G8" s="15" t="s">
        <v>6</v>
      </c>
      <c r="H8" s="100" t="s">
        <v>45</v>
      </c>
      <c r="I8" s="217">
        <v>2020</v>
      </c>
      <c r="J8" s="217">
        <v>2021</v>
      </c>
      <c r="K8" s="217">
        <v>2022</v>
      </c>
      <c r="L8" s="217">
        <v>2023</v>
      </c>
      <c r="M8" s="217">
        <v>2024</v>
      </c>
      <c r="N8" s="217">
        <v>2025</v>
      </c>
    </row>
    <row r="9" spans="1:14" ht="12.75" x14ac:dyDescent="0.2">
      <c r="A9" s="14">
        <v>1</v>
      </c>
      <c r="B9" s="14">
        <v>2</v>
      </c>
      <c r="C9" s="20">
        <v>3</v>
      </c>
      <c r="D9" s="16">
        <v>4</v>
      </c>
      <c r="E9" s="16">
        <v>5</v>
      </c>
      <c r="F9" s="16">
        <v>6</v>
      </c>
      <c r="G9" s="16">
        <v>7</v>
      </c>
      <c r="H9" s="20">
        <v>4</v>
      </c>
      <c r="I9" s="20">
        <v>5</v>
      </c>
      <c r="J9" s="20">
        <v>6</v>
      </c>
      <c r="K9" s="218">
        <v>7</v>
      </c>
      <c r="L9" s="218">
        <v>8</v>
      </c>
      <c r="M9" s="218">
        <v>9</v>
      </c>
      <c r="N9" s="218">
        <v>10</v>
      </c>
    </row>
    <row r="10" spans="1:14" ht="12.75" customHeight="1" x14ac:dyDescent="0.25">
      <c r="A10" s="451" t="s">
        <v>7</v>
      </c>
      <c r="B10" s="451" t="s">
        <v>81</v>
      </c>
      <c r="C10" s="220" t="s">
        <v>215</v>
      </c>
      <c r="D10" s="221" t="e">
        <f>#REF!+#REF!+D11+D13+#REF!</f>
        <v>#REF!</v>
      </c>
      <c r="E10" s="221" t="e">
        <f>#REF!+#REF!+E11+E13+#REF!</f>
        <v>#REF!</v>
      </c>
      <c r="F10" s="221" t="e">
        <f>#REF!+#REF!+F11+F13+#REF!</f>
        <v>#REF!</v>
      </c>
      <c r="G10" s="221" t="e">
        <f>#REF!+#REF!+G11+G13+#REF!</f>
        <v>#REF!</v>
      </c>
      <c r="H10" s="185">
        <f>I10+J10+K10+L10+M10+N10</f>
        <v>61951.05</v>
      </c>
      <c r="I10" s="185">
        <f t="shared" ref="I10:N10" si="0">I11+I13</f>
        <v>5799.7499999999991</v>
      </c>
      <c r="J10" s="185">
        <f t="shared" si="0"/>
        <v>13248.6</v>
      </c>
      <c r="K10" s="185">
        <f t="shared" si="0"/>
        <v>14604.6</v>
      </c>
      <c r="L10" s="185">
        <f t="shared" si="0"/>
        <v>9868.4</v>
      </c>
      <c r="M10" s="185">
        <f t="shared" si="0"/>
        <v>9649.4</v>
      </c>
      <c r="N10" s="185">
        <f t="shared" si="0"/>
        <v>8780.2999999999993</v>
      </c>
    </row>
    <row r="11" spans="1:14" ht="34.200000000000003" x14ac:dyDescent="0.25">
      <c r="A11" s="452"/>
      <c r="B11" s="452"/>
      <c r="C11" s="220" t="s">
        <v>216</v>
      </c>
      <c r="D11" s="221" t="str">
        <f>'[1]таблица 4 '!H5</f>
        <v>2014</v>
      </c>
      <c r="E11" s="221" t="str">
        <f>'[1]таблица 4 '!I5</f>
        <v>2015</v>
      </c>
      <c r="F11" s="221" t="str">
        <f>'[1]таблица 4 '!J5</f>
        <v>2016</v>
      </c>
      <c r="G11" s="221">
        <f>'[1]таблица 4 '!K5</f>
        <v>2017</v>
      </c>
      <c r="H11" s="185">
        <f t="shared" ref="H11:H17" si="1">SUM(I11:N11)</f>
        <v>61951.05</v>
      </c>
      <c r="I11" s="185">
        <f t="shared" ref="I11:N11" si="2">SUM(I12)</f>
        <v>5799.7499999999991</v>
      </c>
      <c r="J11" s="185">
        <f t="shared" si="2"/>
        <v>13248.6</v>
      </c>
      <c r="K11" s="185">
        <f t="shared" si="2"/>
        <v>14604.6</v>
      </c>
      <c r="L11" s="185">
        <f t="shared" si="2"/>
        <v>9868.4</v>
      </c>
      <c r="M11" s="185">
        <f t="shared" si="2"/>
        <v>9649.4</v>
      </c>
      <c r="N11" s="185">
        <f t="shared" si="2"/>
        <v>8780.2999999999993</v>
      </c>
    </row>
    <row r="12" spans="1:14" x14ac:dyDescent="0.25">
      <c r="A12" s="452"/>
      <c r="B12" s="452"/>
      <c r="C12" s="220" t="s">
        <v>217</v>
      </c>
      <c r="D12" s="221"/>
      <c r="E12" s="221"/>
      <c r="F12" s="221"/>
      <c r="G12" s="221"/>
      <c r="H12" s="185">
        <f t="shared" si="1"/>
        <v>61951.05</v>
      </c>
      <c r="I12" s="185">
        <f t="shared" ref="I12:N12" si="3">I16+I62</f>
        <v>5799.7499999999991</v>
      </c>
      <c r="J12" s="185">
        <f t="shared" si="3"/>
        <v>13248.6</v>
      </c>
      <c r="K12" s="185">
        <f t="shared" si="3"/>
        <v>14604.6</v>
      </c>
      <c r="L12" s="185">
        <f t="shared" si="3"/>
        <v>9868.4</v>
      </c>
      <c r="M12" s="185">
        <f t="shared" si="3"/>
        <v>9649.4</v>
      </c>
      <c r="N12" s="185">
        <f t="shared" si="3"/>
        <v>8780.2999999999993</v>
      </c>
    </row>
    <row r="13" spans="1:14" ht="37.5" customHeight="1" x14ac:dyDescent="0.25">
      <c r="A13" s="452"/>
      <c r="B13" s="452"/>
      <c r="C13" s="220" t="s">
        <v>385</v>
      </c>
      <c r="D13" s="221" t="e">
        <f>D17+D41+#REF!</f>
        <v>#REF!</v>
      </c>
      <c r="E13" s="221" t="e">
        <f>E17+E41+#REF!</f>
        <v>#REF!</v>
      </c>
      <c r="F13" s="221" t="e">
        <f>F17+F41+#REF!</f>
        <v>#REF!</v>
      </c>
      <c r="G13" s="221" t="e">
        <f>G17+G41+#REF!</f>
        <v>#REF!</v>
      </c>
      <c r="H13" s="185">
        <f t="shared" si="1"/>
        <v>0</v>
      </c>
      <c r="I13" s="185">
        <v>0</v>
      </c>
      <c r="J13" s="185">
        <v>0</v>
      </c>
      <c r="K13" s="185">
        <v>0</v>
      </c>
      <c r="L13" s="185">
        <v>0</v>
      </c>
      <c r="M13" s="185">
        <v>0</v>
      </c>
      <c r="N13" s="185">
        <v>0</v>
      </c>
    </row>
    <row r="14" spans="1:14" ht="12.75" customHeight="1" x14ac:dyDescent="0.25">
      <c r="A14" s="441" t="s">
        <v>57</v>
      </c>
      <c r="B14" s="441" t="s">
        <v>82</v>
      </c>
      <c r="C14" s="220" t="s">
        <v>215</v>
      </c>
      <c r="D14" s="222" t="e">
        <f>#REF!+#REF!+D15+D17+#REF!</f>
        <v>#REF!</v>
      </c>
      <c r="E14" s="222" t="e">
        <f>#REF!+#REF!+E15+E17+#REF!</f>
        <v>#REF!</v>
      </c>
      <c r="F14" s="222" t="e">
        <f>#REF!+#REF!+F15+F17+#REF!</f>
        <v>#REF!</v>
      </c>
      <c r="G14" s="222" t="e">
        <f>#REF!+#REF!+G15+G17+#REF!</f>
        <v>#REF!</v>
      </c>
      <c r="H14" s="186">
        <f t="shared" si="1"/>
        <v>58893.649999999994</v>
      </c>
      <c r="I14" s="185">
        <f t="shared" ref="I14:N14" si="4">I15+I17</f>
        <v>4624.7499999999991</v>
      </c>
      <c r="J14" s="185">
        <f t="shared" si="4"/>
        <v>12970.300000000001</v>
      </c>
      <c r="K14" s="185">
        <f t="shared" si="4"/>
        <v>14254.5</v>
      </c>
      <c r="L14" s="185">
        <f t="shared" si="4"/>
        <v>9350.4</v>
      </c>
      <c r="M14" s="185">
        <f t="shared" si="4"/>
        <v>9131.4</v>
      </c>
      <c r="N14" s="185">
        <f t="shared" si="4"/>
        <v>8562.2999999999993</v>
      </c>
    </row>
    <row r="15" spans="1:14" ht="34.200000000000003" x14ac:dyDescent="0.25">
      <c r="A15" s="442"/>
      <c r="B15" s="442"/>
      <c r="C15" s="220" t="s">
        <v>216</v>
      </c>
      <c r="D15" s="222">
        <f>'[1]таблица 4 '!H9</f>
        <v>200</v>
      </c>
      <c r="E15" s="222">
        <f>'[1]таблица 4 '!I9</f>
        <v>200</v>
      </c>
      <c r="F15" s="222">
        <f>'[1]таблица 4 '!J9</f>
        <v>200</v>
      </c>
      <c r="G15" s="222">
        <f>'[1]таблица 4 '!K9</f>
        <v>0</v>
      </c>
      <c r="H15" s="186">
        <f t="shared" si="1"/>
        <v>58893.649999999994</v>
      </c>
      <c r="I15" s="185">
        <f t="shared" ref="I15:N15" si="5">SUM(I16)</f>
        <v>4624.7499999999991</v>
      </c>
      <c r="J15" s="185">
        <f t="shared" si="5"/>
        <v>12970.300000000001</v>
      </c>
      <c r="K15" s="185">
        <f t="shared" si="5"/>
        <v>14254.5</v>
      </c>
      <c r="L15" s="185">
        <f t="shared" si="5"/>
        <v>9350.4</v>
      </c>
      <c r="M15" s="185">
        <f t="shared" si="5"/>
        <v>9131.4</v>
      </c>
      <c r="N15" s="185">
        <f t="shared" si="5"/>
        <v>8562.2999999999993</v>
      </c>
    </row>
    <row r="16" spans="1:14" x14ac:dyDescent="0.25">
      <c r="A16" s="442"/>
      <c r="B16" s="442"/>
      <c r="C16" s="220" t="s">
        <v>217</v>
      </c>
      <c r="D16" s="222"/>
      <c r="E16" s="222"/>
      <c r="F16" s="222"/>
      <c r="G16" s="222"/>
      <c r="H16" s="186">
        <f t="shared" si="1"/>
        <v>58893.649999999994</v>
      </c>
      <c r="I16" s="185">
        <f>I20+I24+I28+I32+I36+I40+I44+I48+I52</f>
        <v>4624.7499999999991</v>
      </c>
      <c r="J16" s="185">
        <f>J20+J24+J28+J32+J36+J40+J44+J48+J52</f>
        <v>12970.300000000001</v>
      </c>
      <c r="K16" s="185">
        <f>K20+K24+K28+K32+K36+K40+K44+K48+K52+K56</f>
        <v>14254.5</v>
      </c>
      <c r="L16" s="185">
        <f>'таблица 3'!H22</f>
        <v>9350.4</v>
      </c>
      <c r="M16" s="185">
        <f>'таблица 3'!I22</f>
        <v>9131.4</v>
      </c>
      <c r="N16" s="185">
        <f>'таблица 3'!J22</f>
        <v>8562.2999999999993</v>
      </c>
    </row>
    <row r="17" spans="1:14" ht="22.8" x14ac:dyDescent="0.25">
      <c r="A17" s="442"/>
      <c r="B17" s="442"/>
      <c r="C17" s="220" t="s">
        <v>385</v>
      </c>
      <c r="D17" s="222">
        <f>D21+D37</f>
        <v>0</v>
      </c>
      <c r="E17" s="222">
        <f>E21+E37</f>
        <v>0</v>
      </c>
      <c r="F17" s="222">
        <f>F21+F37</f>
        <v>0</v>
      </c>
      <c r="G17" s="222">
        <f>G21+G37</f>
        <v>0</v>
      </c>
      <c r="H17" s="186">
        <f t="shared" si="1"/>
        <v>0</v>
      </c>
      <c r="I17" s="185">
        <v>0</v>
      </c>
      <c r="J17" s="185">
        <v>0</v>
      </c>
      <c r="K17" s="185">
        <v>0</v>
      </c>
      <c r="L17" s="185">
        <v>0</v>
      </c>
      <c r="M17" s="185">
        <v>0</v>
      </c>
      <c r="N17" s="185">
        <v>0</v>
      </c>
    </row>
    <row r="18" spans="1:14" ht="12.75" customHeight="1" x14ac:dyDescent="0.25">
      <c r="A18" s="439" t="s">
        <v>48</v>
      </c>
      <c r="B18" s="439" t="s">
        <v>98</v>
      </c>
      <c r="C18" s="223" t="s">
        <v>215</v>
      </c>
      <c r="D18" s="224" t="e">
        <f>#REF!+#REF!+D19+D21+#REF!</f>
        <v>#REF!</v>
      </c>
      <c r="E18" s="224" t="e">
        <f>#REF!+#REF!+E19+E21+#REF!</f>
        <v>#REF!</v>
      </c>
      <c r="F18" s="224" t="e">
        <f>#REF!+#REF!+F19+F21+#REF!</f>
        <v>#REF!</v>
      </c>
      <c r="G18" s="224" t="e">
        <f>#REF!+#REF!+G19+G21+#REF!</f>
        <v>#REF!</v>
      </c>
      <c r="H18" s="184">
        <f t="shared" ref="H18:H57" si="6">SUM(I18:N18)</f>
        <v>0</v>
      </c>
      <c r="I18" s="181">
        <f t="shared" ref="I18:N18" si="7">I19+I21</f>
        <v>0</v>
      </c>
      <c r="J18" s="181">
        <f t="shared" si="7"/>
        <v>0</v>
      </c>
      <c r="K18" s="181">
        <f t="shared" si="7"/>
        <v>0</v>
      </c>
      <c r="L18" s="181">
        <f t="shared" si="7"/>
        <v>0</v>
      </c>
      <c r="M18" s="181">
        <f t="shared" si="7"/>
        <v>0</v>
      </c>
      <c r="N18" s="181">
        <f t="shared" si="7"/>
        <v>0</v>
      </c>
    </row>
    <row r="19" spans="1:14" ht="36" x14ac:dyDescent="0.25">
      <c r="A19" s="440"/>
      <c r="B19" s="440"/>
      <c r="C19" s="223" t="s">
        <v>216</v>
      </c>
      <c r="D19" s="224">
        <f>'[1]таблица 4 '!H13</f>
        <v>200</v>
      </c>
      <c r="E19" s="224">
        <f>'[1]таблица 4 '!I13</f>
        <v>200</v>
      </c>
      <c r="F19" s="224">
        <f>'[1]таблица 4 '!J13</f>
        <v>200</v>
      </c>
      <c r="G19" s="224">
        <f>'[1]таблица 4 '!K13</f>
        <v>0</v>
      </c>
      <c r="H19" s="184">
        <f t="shared" ref="H19:H29" si="8">SUM(I19:N19)</f>
        <v>0</v>
      </c>
      <c r="I19" s="181">
        <f t="shared" ref="I19:N19" si="9">SUM(I20)</f>
        <v>0</v>
      </c>
      <c r="J19" s="181">
        <f t="shared" si="9"/>
        <v>0</v>
      </c>
      <c r="K19" s="181">
        <f t="shared" si="9"/>
        <v>0</v>
      </c>
      <c r="L19" s="181">
        <f t="shared" si="9"/>
        <v>0</v>
      </c>
      <c r="M19" s="181">
        <f t="shared" si="9"/>
        <v>0</v>
      </c>
      <c r="N19" s="181">
        <f t="shared" si="9"/>
        <v>0</v>
      </c>
    </row>
    <row r="20" spans="1:14" x14ac:dyDescent="0.25">
      <c r="A20" s="440"/>
      <c r="B20" s="440"/>
      <c r="C20" s="223" t="s">
        <v>217</v>
      </c>
      <c r="D20" s="224"/>
      <c r="E20" s="224"/>
      <c r="F20" s="224"/>
      <c r="G20" s="224"/>
      <c r="H20" s="184">
        <f t="shared" si="8"/>
        <v>0</v>
      </c>
      <c r="I20" s="181">
        <f>'таблица 3'!E35</f>
        <v>0</v>
      </c>
      <c r="J20" s="181">
        <f>'таблица 3'!F35</f>
        <v>0</v>
      </c>
      <c r="K20" s="181">
        <f>'таблица 3'!G35</f>
        <v>0</v>
      </c>
      <c r="L20" s="181">
        <f>'таблица 3'!H35</f>
        <v>0</v>
      </c>
      <c r="M20" s="181">
        <f>'таблица 3'!I35</f>
        <v>0</v>
      </c>
      <c r="N20" s="181">
        <f>'таблица 3'!J35</f>
        <v>0</v>
      </c>
    </row>
    <row r="21" spans="1:14" ht="24" x14ac:dyDescent="0.25">
      <c r="A21" s="440"/>
      <c r="B21" s="440"/>
      <c r="C21" s="223" t="s">
        <v>385</v>
      </c>
      <c r="D21" s="224">
        <v>0</v>
      </c>
      <c r="E21" s="224">
        <v>0</v>
      </c>
      <c r="F21" s="224">
        <v>0</v>
      </c>
      <c r="G21" s="224">
        <v>0</v>
      </c>
      <c r="H21" s="184">
        <f t="shared" si="8"/>
        <v>0</v>
      </c>
      <c r="I21" s="181">
        <v>0</v>
      </c>
      <c r="J21" s="181">
        <v>0</v>
      </c>
      <c r="K21" s="181">
        <v>0</v>
      </c>
      <c r="L21" s="181">
        <v>0</v>
      </c>
      <c r="M21" s="181">
        <v>0</v>
      </c>
      <c r="N21" s="181">
        <v>0</v>
      </c>
    </row>
    <row r="22" spans="1:14" ht="12.75" customHeight="1" x14ac:dyDescent="0.25">
      <c r="A22" s="439" t="s">
        <v>49</v>
      </c>
      <c r="B22" s="439" t="s">
        <v>129</v>
      </c>
      <c r="C22" s="223" t="s">
        <v>215</v>
      </c>
      <c r="D22" s="224"/>
      <c r="E22" s="224"/>
      <c r="F22" s="224"/>
      <c r="G22" s="224"/>
      <c r="H22" s="184">
        <f t="shared" si="8"/>
        <v>57167.199999999997</v>
      </c>
      <c r="I22" s="181">
        <f t="shared" ref="I22:N22" si="10">I23+I25</f>
        <v>4195.7</v>
      </c>
      <c r="J22" s="181">
        <f t="shared" si="10"/>
        <v>12585.6</v>
      </c>
      <c r="K22" s="181">
        <f t="shared" si="10"/>
        <v>13971.8</v>
      </c>
      <c r="L22" s="181">
        <f t="shared" si="10"/>
        <v>9140.4000000000015</v>
      </c>
      <c r="M22" s="181">
        <f t="shared" si="10"/>
        <v>8921.4000000000015</v>
      </c>
      <c r="N22" s="181">
        <f t="shared" si="10"/>
        <v>8352.2999999999993</v>
      </c>
    </row>
    <row r="23" spans="1:14" ht="36" x14ac:dyDescent="0.25">
      <c r="A23" s="440"/>
      <c r="B23" s="440"/>
      <c r="C23" s="223" t="s">
        <v>216</v>
      </c>
      <c r="D23" s="224"/>
      <c r="E23" s="224"/>
      <c r="F23" s="224"/>
      <c r="G23" s="224"/>
      <c r="H23" s="184">
        <f t="shared" si="8"/>
        <v>57167.199999999997</v>
      </c>
      <c r="I23" s="181">
        <f t="shared" ref="I23:N23" si="11">SUM(I24)</f>
        <v>4195.7</v>
      </c>
      <c r="J23" s="181">
        <f t="shared" si="11"/>
        <v>12585.6</v>
      </c>
      <c r="K23" s="181">
        <f t="shared" si="11"/>
        <v>13971.8</v>
      </c>
      <c r="L23" s="181">
        <f t="shared" si="11"/>
        <v>9140.4000000000015</v>
      </c>
      <c r="M23" s="181">
        <f t="shared" si="11"/>
        <v>8921.4000000000015</v>
      </c>
      <c r="N23" s="181">
        <f t="shared" si="11"/>
        <v>8352.2999999999993</v>
      </c>
    </row>
    <row r="24" spans="1:14" x14ac:dyDescent="0.25">
      <c r="A24" s="440"/>
      <c r="B24" s="440"/>
      <c r="C24" s="223" t="s">
        <v>217</v>
      </c>
      <c r="D24" s="224"/>
      <c r="E24" s="224"/>
      <c r="F24" s="224"/>
      <c r="G24" s="224"/>
      <c r="H24" s="184">
        <f t="shared" si="8"/>
        <v>57167.199999999997</v>
      </c>
      <c r="I24" s="181">
        <f>'таблица 3'!E38</f>
        <v>4195.7</v>
      </c>
      <c r="J24" s="181">
        <f>'таблица 3'!F38</f>
        <v>12585.6</v>
      </c>
      <c r="K24" s="181">
        <f>'таблица 3'!G38</f>
        <v>13971.8</v>
      </c>
      <c r="L24" s="181">
        <f>'таблица 3'!H38</f>
        <v>9140.4000000000015</v>
      </c>
      <c r="M24" s="181">
        <f>'таблица 3'!I38</f>
        <v>8921.4000000000015</v>
      </c>
      <c r="N24" s="181">
        <f>'таблица 3'!J38</f>
        <v>8352.2999999999993</v>
      </c>
    </row>
    <row r="25" spans="1:14" ht="24" x14ac:dyDescent="0.25">
      <c r="A25" s="440"/>
      <c r="B25" s="440"/>
      <c r="C25" s="223" t="s">
        <v>385</v>
      </c>
      <c r="D25" s="224"/>
      <c r="E25" s="224"/>
      <c r="F25" s="224"/>
      <c r="G25" s="224"/>
      <c r="H25" s="184">
        <f t="shared" si="8"/>
        <v>0</v>
      </c>
      <c r="I25" s="181">
        <v>0</v>
      </c>
      <c r="J25" s="181">
        <v>0</v>
      </c>
      <c r="K25" s="181">
        <v>0</v>
      </c>
      <c r="L25" s="181">
        <v>0</v>
      </c>
      <c r="M25" s="181">
        <v>0</v>
      </c>
      <c r="N25" s="181">
        <v>0</v>
      </c>
    </row>
    <row r="26" spans="1:14" ht="12.75" customHeight="1" x14ac:dyDescent="0.25">
      <c r="A26" s="439" t="s">
        <v>50</v>
      </c>
      <c r="B26" s="439" t="s">
        <v>63</v>
      </c>
      <c r="C26" s="223" t="s">
        <v>215</v>
      </c>
      <c r="D26" s="224"/>
      <c r="E26" s="224"/>
      <c r="F26" s="224"/>
      <c r="G26" s="224"/>
      <c r="H26" s="184">
        <f t="shared" si="8"/>
        <v>1148.0500000000002</v>
      </c>
      <c r="I26" s="181">
        <f t="shared" ref="I26:N26" si="12">I27+I29</f>
        <v>243.75</v>
      </c>
      <c r="J26" s="181">
        <f t="shared" si="12"/>
        <v>287.2</v>
      </c>
      <c r="K26" s="181">
        <f t="shared" si="12"/>
        <v>197.1</v>
      </c>
      <c r="L26" s="181">
        <f t="shared" si="12"/>
        <v>140</v>
      </c>
      <c r="M26" s="181">
        <f t="shared" si="12"/>
        <v>140</v>
      </c>
      <c r="N26" s="181">
        <f t="shared" si="12"/>
        <v>140</v>
      </c>
    </row>
    <row r="27" spans="1:14" ht="36" x14ac:dyDescent="0.25">
      <c r="A27" s="440"/>
      <c r="B27" s="440"/>
      <c r="C27" s="223" t="s">
        <v>216</v>
      </c>
      <c r="D27" s="224"/>
      <c r="E27" s="224"/>
      <c r="F27" s="224"/>
      <c r="G27" s="224"/>
      <c r="H27" s="184">
        <f t="shared" si="8"/>
        <v>1148.0500000000002</v>
      </c>
      <c r="I27" s="181">
        <f t="shared" ref="I27:N27" si="13">SUM(I28)</f>
        <v>243.75</v>
      </c>
      <c r="J27" s="181">
        <f t="shared" si="13"/>
        <v>287.2</v>
      </c>
      <c r="K27" s="181">
        <f t="shared" si="13"/>
        <v>197.1</v>
      </c>
      <c r="L27" s="181">
        <f t="shared" si="13"/>
        <v>140</v>
      </c>
      <c r="M27" s="181">
        <f t="shared" si="13"/>
        <v>140</v>
      </c>
      <c r="N27" s="181">
        <f t="shared" si="13"/>
        <v>140</v>
      </c>
    </row>
    <row r="28" spans="1:14" x14ac:dyDescent="0.25">
      <c r="A28" s="440"/>
      <c r="B28" s="440"/>
      <c r="C28" s="223" t="s">
        <v>217</v>
      </c>
      <c r="D28" s="224"/>
      <c r="E28" s="224"/>
      <c r="F28" s="224"/>
      <c r="G28" s="224"/>
      <c r="H28" s="184">
        <f t="shared" si="8"/>
        <v>1148.0500000000002</v>
      </c>
      <c r="I28" s="181">
        <f>'таблица 3'!E50</f>
        <v>243.75</v>
      </c>
      <c r="J28" s="181">
        <f>'таблица 3'!F50</f>
        <v>287.2</v>
      </c>
      <c r="K28" s="181">
        <f>'таблица 3'!G50</f>
        <v>197.1</v>
      </c>
      <c r="L28" s="181">
        <f>'таблица 3'!H50</f>
        <v>140</v>
      </c>
      <c r="M28" s="181">
        <f>'таблица 3'!I50</f>
        <v>140</v>
      </c>
      <c r="N28" s="181">
        <f>'таблица 3'!J50</f>
        <v>140</v>
      </c>
    </row>
    <row r="29" spans="1:14" ht="24" x14ac:dyDescent="0.25">
      <c r="A29" s="440"/>
      <c r="B29" s="440"/>
      <c r="C29" s="223" t="s">
        <v>385</v>
      </c>
      <c r="D29" s="224"/>
      <c r="E29" s="224"/>
      <c r="F29" s="224"/>
      <c r="G29" s="224"/>
      <c r="H29" s="184">
        <f t="shared" si="8"/>
        <v>0</v>
      </c>
      <c r="I29" s="181">
        <v>0</v>
      </c>
      <c r="J29" s="181">
        <v>0</v>
      </c>
      <c r="K29" s="181">
        <v>0</v>
      </c>
      <c r="L29" s="181">
        <v>0</v>
      </c>
      <c r="M29" s="181">
        <v>0</v>
      </c>
      <c r="N29" s="181">
        <v>0</v>
      </c>
    </row>
    <row r="30" spans="1:14" ht="12.75" customHeight="1" x14ac:dyDescent="0.25">
      <c r="A30" s="439" t="s">
        <v>219</v>
      </c>
      <c r="B30" s="439" t="s">
        <v>65</v>
      </c>
      <c r="C30" s="223" t="s">
        <v>215</v>
      </c>
      <c r="D30" s="224"/>
      <c r="E30" s="224"/>
      <c r="F30" s="224"/>
      <c r="G30" s="224"/>
      <c r="H30" s="184">
        <f t="shared" si="6"/>
        <v>0</v>
      </c>
      <c r="I30" s="181">
        <f t="shared" ref="I30:N30" si="14">I31+I33</f>
        <v>0</v>
      </c>
      <c r="J30" s="181">
        <f t="shared" si="14"/>
        <v>0</v>
      </c>
      <c r="K30" s="181">
        <f t="shared" si="14"/>
        <v>0</v>
      </c>
      <c r="L30" s="181">
        <f t="shared" si="14"/>
        <v>0</v>
      </c>
      <c r="M30" s="181">
        <f t="shared" si="14"/>
        <v>0</v>
      </c>
      <c r="N30" s="181">
        <f t="shared" si="14"/>
        <v>0</v>
      </c>
    </row>
    <row r="31" spans="1:14" ht="36" x14ac:dyDescent="0.25">
      <c r="A31" s="440"/>
      <c r="B31" s="440"/>
      <c r="C31" s="223" t="s">
        <v>216</v>
      </c>
      <c r="D31" s="224"/>
      <c r="E31" s="224"/>
      <c r="F31" s="224"/>
      <c r="G31" s="224"/>
      <c r="H31" s="184">
        <f>SUM(I31:N31)</f>
        <v>0</v>
      </c>
      <c r="I31" s="181">
        <f t="shared" ref="I31:N31" si="15">SUM(I32)</f>
        <v>0</v>
      </c>
      <c r="J31" s="181">
        <f t="shared" si="15"/>
        <v>0</v>
      </c>
      <c r="K31" s="181">
        <f t="shared" si="15"/>
        <v>0</v>
      </c>
      <c r="L31" s="181">
        <f t="shared" si="15"/>
        <v>0</v>
      </c>
      <c r="M31" s="181">
        <f t="shared" si="15"/>
        <v>0</v>
      </c>
      <c r="N31" s="181">
        <f t="shared" si="15"/>
        <v>0</v>
      </c>
    </row>
    <row r="32" spans="1:14" x14ac:dyDescent="0.25">
      <c r="A32" s="440"/>
      <c r="B32" s="440"/>
      <c r="C32" s="223" t="s">
        <v>217</v>
      </c>
      <c r="D32" s="224"/>
      <c r="E32" s="224"/>
      <c r="F32" s="224"/>
      <c r="G32" s="224"/>
      <c r="H32" s="184">
        <v>0</v>
      </c>
      <c r="I32" s="181">
        <f>'таблица 3'!E61</f>
        <v>0</v>
      </c>
      <c r="J32" s="181">
        <f>'таблица 3'!F61</f>
        <v>0</v>
      </c>
      <c r="K32" s="181">
        <v>0</v>
      </c>
      <c r="L32" s="181">
        <v>0</v>
      </c>
      <c r="M32" s="181">
        <f>'таблица 3'!I61</f>
        <v>0</v>
      </c>
      <c r="N32" s="181">
        <f>'таблица 3'!J61</f>
        <v>0</v>
      </c>
    </row>
    <row r="33" spans="1:14" ht="24" x14ac:dyDescent="0.25">
      <c r="A33" s="440"/>
      <c r="B33" s="440"/>
      <c r="C33" s="223" t="s">
        <v>385</v>
      </c>
      <c r="D33" s="224"/>
      <c r="E33" s="224"/>
      <c r="F33" s="224"/>
      <c r="G33" s="224"/>
      <c r="H33" s="184">
        <f>SUM(I33:N33)</f>
        <v>0</v>
      </c>
      <c r="I33" s="181">
        <v>0</v>
      </c>
      <c r="J33" s="181">
        <v>0</v>
      </c>
      <c r="K33" s="181">
        <v>0</v>
      </c>
      <c r="L33" s="181">
        <v>0</v>
      </c>
      <c r="M33" s="181">
        <v>0</v>
      </c>
      <c r="N33" s="181">
        <v>0</v>
      </c>
    </row>
    <row r="34" spans="1:14" ht="12.75" customHeight="1" x14ac:dyDescent="0.25">
      <c r="A34" s="439" t="s">
        <v>220</v>
      </c>
      <c r="B34" s="439" t="s">
        <v>67</v>
      </c>
      <c r="C34" s="223" t="s">
        <v>215</v>
      </c>
      <c r="D34" s="224" t="e">
        <f>#REF!+#REF!+D35+D37+#REF!</f>
        <v>#REF!</v>
      </c>
      <c r="E34" s="224" t="e">
        <f>#REF!+#REF!+E35+E37+#REF!</f>
        <v>#REF!</v>
      </c>
      <c r="F34" s="224" t="e">
        <f>#REF!+#REF!+F35+F37+#REF!</f>
        <v>#REF!</v>
      </c>
      <c r="G34" s="224" t="e">
        <f>#REF!+#REF!+G35+G37+#REF!</f>
        <v>#REF!</v>
      </c>
      <c r="H34" s="184">
        <f t="shared" si="6"/>
        <v>0</v>
      </c>
      <c r="I34" s="181">
        <f t="shared" ref="I34:N34" si="16">I35+I37</f>
        <v>0</v>
      </c>
      <c r="J34" s="181">
        <f t="shared" si="16"/>
        <v>0</v>
      </c>
      <c r="K34" s="181">
        <f t="shared" si="16"/>
        <v>0</v>
      </c>
      <c r="L34" s="181">
        <f t="shared" si="16"/>
        <v>0</v>
      </c>
      <c r="M34" s="181">
        <f t="shared" si="16"/>
        <v>0</v>
      </c>
      <c r="N34" s="181">
        <f t="shared" si="16"/>
        <v>0</v>
      </c>
    </row>
    <row r="35" spans="1:14" ht="36" x14ac:dyDescent="0.25">
      <c r="A35" s="440"/>
      <c r="B35" s="440"/>
      <c r="C35" s="223" t="s">
        <v>216</v>
      </c>
      <c r="D35" s="224">
        <f>'[1]таблица 4 '!H16</f>
        <v>0</v>
      </c>
      <c r="E35" s="224">
        <f>'[1]таблица 4 '!I16</f>
        <v>0</v>
      </c>
      <c r="F35" s="224">
        <f>'[1]таблица 4 '!J16</f>
        <v>0</v>
      </c>
      <c r="G35" s="224">
        <f>'[1]таблица 4 '!K16</f>
        <v>0</v>
      </c>
      <c r="H35" s="184">
        <f>SUM(I35:N35)</f>
        <v>0</v>
      </c>
      <c r="I35" s="181">
        <f t="shared" ref="I35:N35" si="17">SUM(I36)</f>
        <v>0</v>
      </c>
      <c r="J35" s="181">
        <f t="shared" si="17"/>
        <v>0</v>
      </c>
      <c r="K35" s="181">
        <f t="shared" si="17"/>
        <v>0</v>
      </c>
      <c r="L35" s="181">
        <f t="shared" si="17"/>
        <v>0</v>
      </c>
      <c r="M35" s="181">
        <f t="shared" si="17"/>
        <v>0</v>
      </c>
      <c r="N35" s="181">
        <f t="shared" si="17"/>
        <v>0</v>
      </c>
    </row>
    <row r="36" spans="1:14" x14ac:dyDescent="0.25">
      <c r="A36" s="440"/>
      <c r="B36" s="440"/>
      <c r="C36" s="223" t="s">
        <v>217</v>
      </c>
      <c r="D36" s="224"/>
      <c r="E36" s="224"/>
      <c r="F36" s="224"/>
      <c r="G36" s="224"/>
      <c r="H36" s="184">
        <f>SUM(I36:N36)</f>
        <v>0</v>
      </c>
      <c r="I36" s="181">
        <f>'таблица 3'!E64</f>
        <v>0</v>
      </c>
      <c r="J36" s="181">
        <f>'таблица 3'!F64</f>
        <v>0</v>
      </c>
      <c r="K36" s="181">
        <f>'таблица 3'!G64</f>
        <v>0</v>
      </c>
      <c r="L36" s="181">
        <f>'таблица 3'!H64</f>
        <v>0</v>
      </c>
      <c r="M36" s="181">
        <f>'таблица 3'!I64</f>
        <v>0</v>
      </c>
      <c r="N36" s="181">
        <f>'таблица 3'!J64</f>
        <v>0</v>
      </c>
    </row>
    <row r="37" spans="1:14" ht="39.75" customHeight="1" x14ac:dyDescent="0.25">
      <c r="A37" s="440"/>
      <c r="B37" s="440"/>
      <c r="C37" s="223" t="s">
        <v>385</v>
      </c>
      <c r="D37" s="224">
        <v>0</v>
      </c>
      <c r="E37" s="224">
        <v>0</v>
      </c>
      <c r="F37" s="224">
        <v>0</v>
      </c>
      <c r="G37" s="224">
        <v>0</v>
      </c>
      <c r="H37" s="184">
        <f>SUM(I37:N37)</f>
        <v>0</v>
      </c>
      <c r="I37" s="181">
        <v>0</v>
      </c>
      <c r="J37" s="181">
        <v>0</v>
      </c>
      <c r="K37" s="181">
        <v>0</v>
      </c>
      <c r="L37" s="181">
        <v>0</v>
      </c>
      <c r="M37" s="181">
        <v>0</v>
      </c>
      <c r="N37" s="181">
        <v>0</v>
      </c>
    </row>
    <row r="38" spans="1:14" ht="12.75" customHeight="1" x14ac:dyDescent="0.25">
      <c r="A38" s="439" t="s">
        <v>343</v>
      </c>
      <c r="B38" s="439" t="s">
        <v>83</v>
      </c>
      <c r="C38" s="223" t="s">
        <v>215</v>
      </c>
      <c r="D38" s="224" t="e">
        <f>#REF!+#REF!+D39+D41+#REF!</f>
        <v>#REF!</v>
      </c>
      <c r="E38" s="224" t="e">
        <f>#REF!+#REF!+E39+E41+#REF!</f>
        <v>#REF!</v>
      </c>
      <c r="F38" s="224" t="e">
        <f>#REF!+#REF!+F39+F41+#REF!</f>
        <v>#REF!</v>
      </c>
      <c r="G38" s="224" t="e">
        <f>#REF!+#REF!+G39+G41+#REF!</f>
        <v>#REF!</v>
      </c>
      <c r="H38" s="184">
        <f t="shared" si="6"/>
        <v>0</v>
      </c>
      <c r="I38" s="181">
        <f t="shared" ref="I38:N38" si="18">I39+I41</f>
        <v>0</v>
      </c>
      <c r="J38" s="181">
        <f t="shared" si="18"/>
        <v>0</v>
      </c>
      <c r="K38" s="181">
        <f t="shared" si="18"/>
        <v>0</v>
      </c>
      <c r="L38" s="181">
        <f t="shared" si="18"/>
        <v>0</v>
      </c>
      <c r="M38" s="181">
        <f t="shared" si="18"/>
        <v>0</v>
      </c>
      <c r="N38" s="181">
        <f t="shared" si="18"/>
        <v>0</v>
      </c>
    </row>
    <row r="39" spans="1:14" ht="36" x14ac:dyDescent="0.25">
      <c r="A39" s="440"/>
      <c r="B39" s="440"/>
      <c r="C39" s="223" t="s">
        <v>216</v>
      </c>
      <c r="D39" s="224">
        <f>'[1]таблица 4 '!H26</f>
        <v>50</v>
      </c>
      <c r="E39" s="224">
        <f>'[1]таблица 4 '!I26</f>
        <v>50</v>
      </c>
      <c r="F39" s="224">
        <f>'[1]таблица 4 '!J26</f>
        <v>30</v>
      </c>
      <c r="G39" s="224">
        <f>'[1]таблица 4 '!K26</f>
        <v>60</v>
      </c>
      <c r="H39" s="184">
        <f>SUM(I39:N39)</f>
        <v>0</v>
      </c>
      <c r="I39" s="181">
        <f t="shared" ref="I39:N39" si="19">SUM(I40)</f>
        <v>0</v>
      </c>
      <c r="J39" s="181">
        <f t="shared" si="19"/>
        <v>0</v>
      </c>
      <c r="K39" s="181">
        <f t="shared" si="19"/>
        <v>0</v>
      </c>
      <c r="L39" s="181">
        <f t="shared" si="19"/>
        <v>0</v>
      </c>
      <c r="M39" s="181">
        <f t="shared" si="19"/>
        <v>0</v>
      </c>
      <c r="N39" s="181">
        <f t="shared" si="19"/>
        <v>0</v>
      </c>
    </row>
    <row r="40" spans="1:14" x14ac:dyDescent="0.25">
      <c r="A40" s="440"/>
      <c r="B40" s="440"/>
      <c r="C40" s="223" t="s">
        <v>217</v>
      </c>
      <c r="D40" s="224"/>
      <c r="E40" s="224"/>
      <c r="F40" s="224"/>
      <c r="G40" s="224"/>
      <c r="H40" s="184">
        <f>SUM(I40:N40)</f>
        <v>0</v>
      </c>
      <c r="I40" s="181">
        <f>'таблица 3'!E65</f>
        <v>0</v>
      </c>
      <c r="J40" s="181">
        <f>'таблица 3'!F65</f>
        <v>0</v>
      </c>
      <c r="K40" s="181">
        <f>'таблица 3'!G65</f>
        <v>0</v>
      </c>
      <c r="L40" s="181">
        <f>'таблица 3'!H65</f>
        <v>0</v>
      </c>
      <c r="M40" s="181">
        <f>'таблица 3'!I65</f>
        <v>0</v>
      </c>
      <c r="N40" s="181">
        <f>'таблица 3'!J65</f>
        <v>0</v>
      </c>
    </row>
    <row r="41" spans="1:14" ht="24" x14ac:dyDescent="0.25">
      <c r="A41" s="440"/>
      <c r="B41" s="440"/>
      <c r="C41" s="223" t="s">
        <v>385</v>
      </c>
      <c r="D41" s="224">
        <f>D45+D49+D53+D63+D67+D71+D75+D79</f>
        <v>0</v>
      </c>
      <c r="E41" s="224">
        <f>E45+E49+E53+E63+E67+E71+E75+E79</f>
        <v>0</v>
      </c>
      <c r="F41" s="224">
        <f>F45+F49+F53+F63+F67+F71+F75+F79</f>
        <v>0</v>
      </c>
      <c r="G41" s="224">
        <f>G45+G49+G53+G63+G67+G71+G75+G79</f>
        <v>0</v>
      </c>
      <c r="H41" s="184">
        <f>SUM(I41:N41)</f>
        <v>0</v>
      </c>
      <c r="I41" s="181">
        <v>0</v>
      </c>
      <c r="J41" s="181">
        <v>0</v>
      </c>
      <c r="K41" s="181">
        <v>0</v>
      </c>
      <c r="L41" s="181">
        <v>0</v>
      </c>
      <c r="M41" s="181">
        <v>0</v>
      </c>
      <c r="N41" s="181">
        <v>0</v>
      </c>
    </row>
    <row r="42" spans="1:14" ht="12.75" customHeight="1" x14ac:dyDescent="0.25">
      <c r="A42" s="439" t="s">
        <v>344</v>
      </c>
      <c r="B42" s="439" t="s">
        <v>84</v>
      </c>
      <c r="C42" s="223" t="s">
        <v>215</v>
      </c>
      <c r="D42" s="222" t="e">
        <f>#REF!+#REF!+D43+D45+#REF!</f>
        <v>#REF!</v>
      </c>
      <c r="E42" s="222" t="e">
        <f>#REF!+#REF!+E43+E45+#REF!</f>
        <v>#REF!</v>
      </c>
      <c r="F42" s="222" t="e">
        <f>#REF!+#REF!+F43+F45+#REF!</f>
        <v>#REF!</v>
      </c>
      <c r="G42" s="222" t="e">
        <f>#REF!+#REF!+G43+G45+#REF!</f>
        <v>#REF!</v>
      </c>
      <c r="H42" s="184">
        <f t="shared" si="6"/>
        <v>67</v>
      </c>
      <c r="I42" s="181">
        <f t="shared" ref="I42:N42" si="20">I43+I45</f>
        <v>10.4</v>
      </c>
      <c r="J42" s="181">
        <f t="shared" si="20"/>
        <v>21</v>
      </c>
      <c r="K42" s="181">
        <f t="shared" si="20"/>
        <v>5.6</v>
      </c>
      <c r="L42" s="181">
        <f t="shared" si="20"/>
        <v>10</v>
      </c>
      <c r="M42" s="181">
        <f t="shared" si="20"/>
        <v>10</v>
      </c>
      <c r="N42" s="181">
        <f t="shared" si="20"/>
        <v>10</v>
      </c>
    </row>
    <row r="43" spans="1:14" ht="36" x14ac:dyDescent="0.25">
      <c r="A43" s="440"/>
      <c r="B43" s="440"/>
      <c r="C43" s="223" t="s">
        <v>216</v>
      </c>
      <c r="D43" s="224">
        <f>'[1]таблица 4 '!H29</f>
        <v>2324</v>
      </c>
      <c r="E43" s="224">
        <f>'[1]таблица 4 '!I29</f>
        <v>5810.4</v>
      </c>
      <c r="F43" s="224">
        <f>'[1]таблица 4 '!J29</f>
        <v>5550.4000000000005</v>
      </c>
      <c r="G43" s="224">
        <f>'[1]таблица 4 '!K29</f>
        <v>2230.4</v>
      </c>
      <c r="H43" s="184">
        <f>SUM(I43:N43)</f>
        <v>67</v>
      </c>
      <c r="I43" s="181">
        <f t="shared" ref="I43:N43" si="21">SUM(I44)</f>
        <v>10.4</v>
      </c>
      <c r="J43" s="181">
        <f t="shared" si="21"/>
        <v>21</v>
      </c>
      <c r="K43" s="181">
        <f t="shared" si="21"/>
        <v>5.6</v>
      </c>
      <c r="L43" s="181">
        <f t="shared" si="21"/>
        <v>10</v>
      </c>
      <c r="M43" s="181">
        <f t="shared" si="21"/>
        <v>10</v>
      </c>
      <c r="N43" s="181">
        <f t="shared" si="21"/>
        <v>10</v>
      </c>
    </row>
    <row r="44" spans="1:14" x14ac:dyDescent="0.25">
      <c r="A44" s="440"/>
      <c r="B44" s="440"/>
      <c r="C44" s="223" t="s">
        <v>217</v>
      </c>
      <c r="D44" s="224"/>
      <c r="E44" s="224"/>
      <c r="F44" s="224"/>
      <c r="G44" s="224"/>
      <c r="H44" s="184">
        <f>SUM(I44:N44)</f>
        <v>67</v>
      </c>
      <c r="I44" s="181">
        <f>'таблица 3'!E70</f>
        <v>10.4</v>
      </c>
      <c r="J44" s="181">
        <f>'таблица 3'!F70</f>
        <v>21</v>
      </c>
      <c r="K44" s="181">
        <f>'таблица 3'!G70</f>
        <v>5.6</v>
      </c>
      <c r="L44" s="181">
        <f>'таблица 3'!H70</f>
        <v>10</v>
      </c>
      <c r="M44" s="181">
        <f>'таблица 3'!I70</f>
        <v>10</v>
      </c>
      <c r="N44" s="181">
        <f>'таблица 3'!J70</f>
        <v>10</v>
      </c>
    </row>
    <row r="45" spans="1:14" ht="24" x14ac:dyDescent="0.25">
      <c r="A45" s="440"/>
      <c r="B45" s="440"/>
      <c r="C45" s="223" t="s">
        <v>385</v>
      </c>
      <c r="D45" s="224">
        <v>0</v>
      </c>
      <c r="E45" s="224">
        <v>0</v>
      </c>
      <c r="F45" s="224">
        <v>0</v>
      </c>
      <c r="G45" s="224">
        <v>0</v>
      </c>
      <c r="H45" s="184">
        <f>SUM(I45:N45)</f>
        <v>0</v>
      </c>
      <c r="I45" s="181">
        <v>0</v>
      </c>
      <c r="J45" s="181">
        <v>0</v>
      </c>
      <c r="K45" s="181">
        <v>0</v>
      </c>
      <c r="L45" s="181">
        <v>0</v>
      </c>
      <c r="M45" s="181">
        <v>0</v>
      </c>
      <c r="N45" s="181">
        <v>0</v>
      </c>
    </row>
    <row r="46" spans="1:14" ht="12.75" customHeight="1" x14ac:dyDescent="0.25">
      <c r="A46" s="439" t="s">
        <v>141</v>
      </c>
      <c r="B46" s="439" t="s">
        <v>85</v>
      </c>
      <c r="C46" s="223" t="s">
        <v>215</v>
      </c>
      <c r="D46" s="222">
        <v>71.900000000000006</v>
      </c>
      <c r="E46" s="222" t="e">
        <f>#REF!+#REF!+E47+E49+#REF!</f>
        <v>#REF!</v>
      </c>
      <c r="F46" s="222"/>
      <c r="G46" s="222"/>
      <c r="H46" s="184">
        <f t="shared" si="6"/>
        <v>491.4</v>
      </c>
      <c r="I46" s="181">
        <f t="shared" ref="I46:N46" si="22">I47+I49</f>
        <v>174.9</v>
      </c>
      <c r="J46" s="181">
        <f t="shared" si="22"/>
        <v>76.5</v>
      </c>
      <c r="K46" s="181">
        <f t="shared" si="22"/>
        <v>60</v>
      </c>
      <c r="L46" s="181">
        <f t="shared" si="22"/>
        <v>60</v>
      </c>
      <c r="M46" s="181">
        <f t="shared" si="22"/>
        <v>60</v>
      </c>
      <c r="N46" s="181">
        <f t="shared" si="22"/>
        <v>60</v>
      </c>
    </row>
    <row r="47" spans="1:14" ht="36" x14ac:dyDescent="0.25">
      <c r="A47" s="440"/>
      <c r="B47" s="440"/>
      <c r="C47" s="223" t="s">
        <v>216</v>
      </c>
      <c r="D47" s="224" t="str">
        <f>'[1]таблица 4 '!H38</f>
        <v xml:space="preserve">   -</v>
      </c>
      <c r="E47" s="224" t="str">
        <f>'[1]таблица 4 '!I38</f>
        <v xml:space="preserve">  -</v>
      </c>
      <c r="F47" s="224"/>
      <c r="G47" s="224"/>
      <c r="H47" s="184">
        <f>SUM(I47:N47)</f>
        <v>491.4</v>
      </c>
      <c r="I47" s="181">
        <f t="shared" ref="I47:N47" si="23">SUM(I48)</f>
        <v>174.9</v>
      </c>
      <c r="J47" s="181">
        <f t="shared" si="23"/>
        <v>76.5</v>
      </c>
      <c r="K47" s="181">
        <f t="shared" si="23"/>
        <v>60</v>
      </c>
      <c r="L47" s="181">
        <f t="shared" si="23"/>
        <v>60</v>
      </c>
      <c r="M47" s="181">
        <f t="shared" si="23"/>
        <v>60</v>
      </c>
      <c r="N47" s="181">
        <f t="shared" si="23"/>
        <v>60</v>
      </c>
    </row>
    <row r="48" spans="1:14" x14ac:dyDescent="0.25">
      <c r="A48" s="440"/>
      <c r="B48" s="440"/>
      <c r="C48" s="223" t="s">
        <v>217</v>
      </c>
      <c r="D48" s="224"/>
      <c r="E48" s="224"/>
      <c r="F48" s="224"/>
      <c r="G48" s="224"/>
      <c r="H48" s="184">
        <f>SUM(I48:N48)</f>
        <v>491.4</v>
      </c>
      <c r="I48" s="181">
        <f>'таблица 3'!E77</f>
        <v>174.9</v>
      </c>
      <c r="J48" s="181">
        <f>'таблица 3'!F77</f>
        <v>76.5</v>
      </c>
      <c r="K48" s="181">
        <f>'таблица 3'!G77</f>
        <v>60</v>
      </c>
      <c r="L48" s="181">
        <f>'таблица 3'!H77</f>
        <v>60</v>
      </c>
      <c r="M48" s="181">
        <f>'таблица 3'!I77</f>
        <v>60</v>
      </c>
      <c r="N48" s="181">
        <f>'таблица 3'!J77</f>
        <v>60</v>
      </c>
    </row>
    <row r="49" spans="1:14" ht="24" x14ac:dyDescent="0.25">
      <c r="A49" s="440"/>
      <c r="B49" s="440"/>
      <c r="C49" s="223" t="s">
        <v>385</v>
      </c>
      <c r="D49" s="224">
        <v>0</v>
      </c>
      <c r="E49" s="224">
        <v>0</v>
      </c>
      <c r="F49" s="224"/>
      <c r="G49" s="224"/>
      <c r="H49" s="184">
        <f>SUM(I49:N49)</f>
        <v>0</v>
      </c>
      <c r="I49" s="181">
        <v>0</v>
      </c>
      <c r="J49" s="181">
        <v>0</v>
      </c>
      <c r="K49" s="181">
        <v>0</v>
      </c>
      <c r="L49" s="181">
        <v>0</v>
      </c>
      <c r="M49" s="181">
        <v>0</v>
      </c>
      <c r="N49" s="181">
        <v>0</v>
      </c>
    </row>
    <row r="50" spans="1:14" ht="12.75" customHeight="1" x14ac:dyDescent="0.25">
      <c r="A50" s="448" t="s">
        <v>218</v>
      </c>
      <c r="B50" s="448" t="s">
        <v>94</v>
      </c>
      <c r="C50" s="223" t="s">
        <v>215</v>
      </c>
      <c r="D50" s="222" t="e">
        <f>#REF!+#REF!+D51+D53+#REF!</f>
        <v>#REF!</v>
      </c>
      <c r="E50" s="222" t="e">
        <f>#REF!+#REF!+E51+E53+#REF!</f>
        <v>#REF!</v>
      </c>
      <c r="F50" s="224"/>
      <c r="G50" s="224"/>
      <c r="H50" s="184">
        <f t="shared" si="6"/>
        <v>0</v>
      </c>
      <c r="I50" s="181">
        <f t="shared" ref="I50:N50" si="24">I51+I53</f>
        <v>0</v>
      </c>
      <c r="J50" s="181">
        <f t="shared" si="24"/>
        <v>0</v>
      </c>
      <c r="K50" s="181">
        <f t="shared" si="24"/>
        <v>0</v>
      </c>
      <c r="L50" s="181">
        <f t="shared" si="24"/>
        <v>0</v>
      </c>
      <c r="M50" s="181">
        <f t="shared" si="24"/>
        <v>0</v>
      </c>
      <c r="N50" s="181">
        <f t="shared" si="24"/>
        <v>0</v>
      </c>
    </row>
    <row r="51" spans="1:14" s="21" customFormat="1" ht="36" x14ac:dyDescent="0.25">
      <c r="A51" s="449"/>
      <c r="B51" s="449"/>
      <c r="C51" s="223" t="s">
        <v>216</v>
      </c>
      <c r="D51" s="224" t="str">
        <f>'[1]таблица 4 '!H39</f>
        <v xml:space="preserve">  -</v>
      </c>
      <c r="E51" s="224" t="str">
        <f>'[1]таблица 4 '!I39</f>
        <v xml:space="preserve">  -</v>
      </c>
      <c r="F51" s="224"/>
      <c r="G51" s="224"/>
      <c r="H51" s="184">
        <f>SUM(I51:N51)</f>
        <v>0</v>
      </c>
      <c r="I51" s="181">
        <f t="shared" ref="I51:N51" si="25">SUM(I52)</f>
        <v>0</v>
      </c>
      <c r="J51" s="181">
        <f t="shared" si="25"/>
        <v>0</v>
      </c>
      <c r="K51" s="181">
        <f t="shared" si="25"/>
        <v>0</v>
      </c>
      <c r="L51" s="181">
        <f t="shared" si="25"/>
        <v>0</v>
      </c>
      <c r="M51" s="181">
        <f t="shared" si="25"/>
        <v>0</v>
      </c>
      <c r="N51" s="181">
        <f t="shared" si="25"/>
        <v>0</v>
      </c>
    </row>
    <row r="52" spans="1:14" s="21" customFormat="1" x14ac:dyDescent="0.25">
      <c r="A52" s="449"/>
      <c r="B52" s="449"/>
      <c r="C52" s="223" t="s">
        <v>217</v>
      </c>
      <c r="D52" s="224"/>
      <c r="E52" s="224"/>
      <c r="F52" s="224"/>
      <c r="G52" s="224"/>
      <c r="H52" s="184">
        <f>SUM(I52:N52)</f>
        <v>0</v>
      </c>
      <c r="I52" s="181">
        <f>'таблица 3'!E83</f>
        <v>0</v>
      </c>
      <c r="J52" s="181">
        <f>'таблица 3'!F83</f>
        <v>0</v>
      </c>
      <c r="K52" s="181">
        <f>'таблица 3'!G83</f>
        <v>0</v>
      </c>
      <c r="L52" s="181">
        <f>'таблица 3'!H83</f>
        <v>0</v>
      </c>
      <c r="M52" s="181">
        <f>'таблица 3'!I83</f>
        <v>0</v>
      </c>
      <c r="N52" s="181">
        <f>'таблица 3'!J83</f>
        <v>0</v>
      </c>
    </row>
    <row r="53" spans="1:14" ht="24" x14ac:dyDescent="0.25">
      <c r="A53" s="449"/>
      <c r="B53" s="449"/>
      <c r="C53" s="223" t="s">
        <v>385</v>
      </c>
      <c r="D53" s="224">
        <v>0</v>
      </c>
      <c r="E53" s="224">
        <v>0</v>
      </c>
      <c r="F53" s="224"/>
      <c r="G53" s="224"/>
      <c r="H53" s="184">
        <f>SUM(I53:N53)</f>
        <v>0</v>
      </c>
      <c r="I53" s="181">
        <v>0</v>
      </c>
      <c r="J53" s="181">
        <v>0</v>
      </c>
      <c r="K53" s="181">
        <v>0</v>
      </c>
      <c r="L53" s="181">
        <v>0</v>
      </c>
      <c r="M53" s="181">
        <v>0</v>
      </c>
      <c r="N53" s="181">
        <v>0</v>
      </c>
    </row>
    <row r="54" spans="1:14" ht="14.25" customHeight="1" x14ac:dyDescent="0.25">
      <c r="A54" s="448" t="s">
        <v>382</v>
      </c>
      <c r="B54" s="448" t="s">
        <v>383</v>
      </c>
      <c r="C54" s="223" t="s">
        <v>215</v>
      </c>
      <c r="D54" s="224"/>
      <c r="E54" s="224"/>
      <c r="F54" s="224"/>
      <c r="G54" s="224"/>
      <c r="H54" s="184">
        <f t="shared" si="6"/>
        <v>20</v>
      </c>
      <c r="I54" s="181">
        <f t="shared" ref="I54:N54" si="26">I55+I57</f>
        <v>0</v>
      </c>
      <c r="J54" s="181">
        <f t="shared" si="26"/>
        <v>0</v>
      </c>
      <c r="K54" s="181">
        <f t="shared" si="26"/>
        <v>20</v>
      </c>
      <c r="L54" s="181">
        <f t="shared" si="26"/>
        <v>0</v>
      </c>
      <c r="M54" s="181">
        <f t="shared" si="26"/>
        <v>0</v>
      </c>
      <c r="N54" s="181">
        <f t="shared" si="26"/>
        <v>0</v>
      </c>
    </row>
    <row r="55" spans="1:14" ht="37.5" customHeight="1" x14ac:dyDescent="0.25">
      <c r="A55" s="449"/>
      <c r="B55" s="449"/>
      <c r="C55" s="223" t="s">
        <v>216</v>
      </c>
      <c r="D55" s="224"/>
      <c r="E55" s="224"/>
      <c r="F55" s="224"/>
      <c r="G55" s="224"/>
      <c r="H55" s="184">
        <f t="shared" si="6"/>
        <v>20</v>
      </c>
      <c r="I55" s="186">
        <f t="shared" ref="I55:N55" si="27">SUM(I56)</f>
        <v>0</v>
      </c>
      <c r="J55" s="186">
        <f t="shared" si="27"/>
        <v>0</v>
      </c>
      <c r="K55" s="186">
        <f t="shared" si="27"/>
        <v>20</v>
      </c>
      <c r="L55" s="186">
        <f t="shared" si="27"/>
        <v>0</v>
      </c>
      <c r="M55" s="186">
        <f t="shared" si="27"/>
        <v>0</v>
      </c>
      <c r="N55" s="186">
        <f t="shared" si="27"/>
        <v>0</v>
      </c>
    </row>
    <row r="56" spans="1:14" ht="15" customHeight="1" x14ac:dyDescent="0.25">
      <c r="A56" s="449"/>
      <c r="B56" s="449"/>
      <c r="C56" s="230" t="s">
        <v>217</v>
      </c>
      <c r="D56" s="224"/>
      <c r="E56" s="224"/>
      <c r="F56" s="224"/>
      <c r="G56" s="224"/>
      <c r="H56" s="184">
        <f t="shared" si="6"/>
        <v>20</v>
      </c>
      <c r="I56" s="181">
        <v>0</v>
      </c>
      <c r="J56" s="181">
        <v>0</v>
      </c>
      <c r="K56" s="181">
        <f>'таблица 3'!G85</f>
        <v>20</v>
      </c>
      <c r="L56" s="181">
        <v>0</v>
      </c>
      <c r="M56" s="181">
        <v>0</v>
      </c>
      <c r="N56" s="181">
        <v>0</v>
      </c>
    </row>
    <row r="57" spans="1:14" ht="23.25" customHeight="1" x14ac:dyDescent="0.25">
      <c r="A57" s="449"/>
      <c r="B57" s="449"/>
      <c r="C57" s="223" t="s">
        <v>385</v>
      </c>
      <c r="D57" s="224"/>
      <c r="E57" s="224"/>
      <c r="F57" s="224"/>
      <c r="G57" s="224"/>
      <c r="H57" s="184">
        <f t="shared" si="6"/>
        <v>0</v>
      </c>
      <c r="I57" s="181">
        <v>0</v>
      </c>
      <c r="J57" s="181">
        <v>0</v>
      </c>
      <c r="K57" s="181">
        <v>0</v>
      </c>
      <c r="L57" s="181">
        <v>0</v>
      </c>
      <c r="M57" s="181">
        <v>0</v>
      </c>
      <c r="N57" s="181">
        <v>0</v>
      </c>
    </row>
    <row r="58" spans="1:14" ht="27" hidden="1" customHeight="1" x14ac:dyDescent="0.2">
      <c r="A58" s="449"/>
      <c r="B58" s="449"/>
      <c r="C58" s="223"/>
      <c r="D58" s="224"/>
      <c r="E58" s="224"/>
      <c r="F58" s="224"/>
      <c r="G58" s="224"/>
      <c r="H58" s="184"/>
      <c r="I58" s="181"/>
      <c r="J58" s="181"/>
      <c r="K58" s="181"/>
      <c r="L58" s="181"/>
      <c r="M58" s="181"/>
      <c r="N58" s="181"/>
    </row>
    <row r="59" spans="1:14" ht="27" hidden="1" customHeight="1" x14ac:dyDescent="0.2">
      <c r="A59" s="450"/>
      <c r="B59" s="450"/>
      <c r="C59" s="223"/>
      <c r="D59" s="224"/>
      <c r="E59" s="224"/>
      <c r="F59" s="224"/>
      <c r="G59" s="224"/>
      <c r="H59" s="184"/>
      <c r="I59" s="181"/>
      <c r="J59" s="181"/>
      <c r="K59" s="181"/>
      <c r="L59" s="181"/>
      <c r="M59" s="181"/>
      <c r="N59" s="181"/>
    </row>
    <row r="60" spans="1:14" s="21" customFormat="1" ht="12.75" customHeight="1" x14ac:dyDescent="0.25">
      <c r="A60" s="446" t="s">
        <v>8</v>
      </c>
      <c r="B60" s="446" t="s">
        <v>86</v>
      </c>
      <c r="C60" s="220" t="s">
        <v>215</v>
      </c>
      <c r="D60" s="48" t="e">
        <f>#REF!+#REF!+D61+D63+#REF!</f>
        <v>#REF!</v>
      </c>
      <c r="E60" s="48" t="e">
        <f>#REF!+#REF!+E61+E63+#REF!</f>
        <v>#REF!</v>
      </c>
      <c r="F60" s="48" t="e">
        <f>#REF!+#REF!+F61+F63+#REF!</f>
        <v>#REF!</v>
      </c>
      <c r="G60" s="48" t="e">
        <f>#REF!+#REF!+G61+G63+#REF!</f>
        <v>#REF!</v>
      </c>
      <c r="H60" s="186">
        <f t="shared" ref="H60:H80" si="28">SUM(I60:N60)</f>
        <v>3057.4</v>
      </c>
      <c r="I60" s="186">
        <f t="shared" ref="I60:N60" si="29">I61+I63</f>
        <v>1175</v>
      </c>
      <c r="J60" s="186">
        <f t="shared" si="29"/>
        <v>278.3</v>
      </c>
      <c r="K60" s="186">
        <f t="shared" si="29"/>
        <v>350.1</v>
      </c>
      <c r="L60" s="186">
        <f t="shared" si="29"/>
        <v>518</v>
      </c>
      <c r="M60" s="186">
        <f t="shared" si="29"/>
        <v>518</v>
      </c>
      <c r="N60" s="186">
        <f t="shared" si="29"/>
        <v>218</v>
      </c>
    </row>
    <row r="61" spans="1:14" s="21" customFormat="1" ht="39" customHeight="1" x14ac:dyDescent="0.25">
      <c r="A61" s="447"/>
      <c r="B61" s="447"/>
      <c r="C61" s="220" t="s">
        <v>216</v>
      </c>
      <c r="D61" s="48">
        <f>'[1]таблица 4 '!H40</f>
        <v>0</v>
      </c>
      <c r="E61" s="48">
        <f>'[1]таблица 4 '!I40</f>
        <v>0</v>
      </c>
      <c r="F61" s="48">
        <f>'[1]таблица 4 '!J40</f>
        <v>0</v>
      </c>
      <c r="G61" s="48">
        <f>'[1]таблица 4 '!K40</f>
        <v>0</v>
      </c>
      <c r="H61" s="186">
        <f>SUM(I61:N61)</f>
        <v>3057.4</v>
      </c>
      <c r="I61" s="186">
        <f t="shared" ref="I61:N61" si="30">SUM(I62)</f>
        <v>1175</v>
      </c>
      <c r="J61" s="186">
        <f t="shared" si="30"/>
        <v>278.3</v>
      </c>
      <c r="K61" s="186">
        <f t="shared" si="30"/>
        <v>350.1</v>
      </c>
      <c r="L61" s="186">
        <f t="shared" si="30"/>
        <v>518</v>
      </c>
      <c r="M61" s="186">
        <f t="shared" si="30"/>
        <v>518</v>
      </c>
      <c r="N61" s="186">
        <f t="shared" si="30"/>
        <v>218</v>
      </c>
    </row>
    <row r="62" spans="1:14" s="21" customFormat="1" x14ac:dyDescent="0.25">
      <c r="A62" s="447"/>
      <c r="B62" s="447"/>
      <c r="C62" s="220" t="s">
        <v>217</v>
      </c>
      <c r="D62" s="48"/>
      <c r="E62" s="48"/>
      <c r="F62" s="48"/>
      <c r="G62" s="48"/>
      <c r="H62" s="186">
        <f>SUM(I62:N62)</f>
        <v>3057.4</v>
      </c>
      <c r="I62" s="186">
        <f>I66+I70+I74+I78+I82</f>
        <v>1175</v>
      </c>
      <c r="J62" s="186">
        <f>J66+J70+J74+J78+J82</f>
        <v>278.3</v>
      </c>
      <c r="K62" s="186">
        <f>K64+K68+K72+K76+K80+K84+K88</f>
        <v>350.1</v>
      </c>
      <c r="L62" s="186">
        <f>L64+L68+L72+L76+L80+L84+L88</f>
        <v>518</v>
      </c>
      <c r="M62" s="186">
        <f>M64+M68+M72+M76+M80+M84+M88</f>
        <v>518</v>
      </c>
      <c r="N62" s="186">
        <f>N64+N68+N72+N76+N80+N84+N88</f>
        <v>218</v>
      </c>
    </row>
    <row r="63" spans="1:14" s="21" customFormat="1" ht="22.8" x14ac:dyDescent="0.25">
      <c r="A63" s="447"/>
      <c r="B63" s="447"/>
      <c r="C63" s="220" t="s">
        <v>385</v>
      </c>
      <c r="D63" s="48">
        <v>0</v>
      </c>
      <c r="E63" s="48">
        <v>0</v>
      </c>
      <c r="F63" s="48"/>
      <c r="G63" s="48"/>
      <c r="H63" s="186">
        <f>SUM(I63:N63)</f>
        <v>0</v>
      </c>
      <c r="I63" s="185">
        <v>0</v>
      </c>
      <c r="J63" s="185">
        <v>0</v>
      </c>
      <c r="K63" s="185">
        <v>0</v>
      </c>
      <c r="L63" s="185">
        <v>0</v>
      </c>
      <c r="M63" s="185">
        <v>0</v>
      </c>
      <c r="N63" s="185">
        <v>0</v>
      </c>
    </row>
    <row r="64" spans="1:14" ht="12.75" customHeight="1" x14ac:dyDescent="0.25">
      <c r="A64" s="448" t="s">
        <v>87</v>
      </c>
      <c r="B64" s="448" t="s">
        <v>88</v>
      </c>
      <c r="C64" s="223" t="s">
        <v>215</v>
      </c>
      <c r="D64" s="27" t="e">
        <f>#REF!+#REF!+D65+D67+#REF!</f>
        <v>#REF!</v>
      </c>
      <c r="E64" s="27" t="e">
        <f>#REF!+#REF!+E65+E67+#REF!</f>
        <v>#REF!</v>
      </c>
      <c r="F64" s="27"/>
      <c r="G64" s="27"/>
      <c r="H64" s="184">
        <f t="shared" si="28"/>
        <v>0</v>
      </c>
      <c r="I64" s="184">
        <f t="shared" ref="I64:N64" si="31">I65+I67</f>
        <v>0</v>
      </c>
      <c r="J64" s="184">
        <f t="shared" si="31"/>
        <v>0</v>
      </c>
      <c r="K64" s="184">
        <f t="shared" si="31"/>
        <v>0</v>
      </c>
      <c r="L64" s="184">
        <f t="shared" si="31"/>
        <v>0</v>
      </c>
      <c r="M64" s="184">
        <f t="shared" si="31"/>
        <v>0</v>
      </c>
      <c r="N64" s="184">
        <f t="shared" si="31"/>
        <v>0</v>
      </c>
    </row>
    <row r="65" spans="1:14" ht="36" x14ac:dyDescent="0.25">
      <c r="A65" s="449"/>
      <c r="B65" s="449"/>
      <c r="C65" s="223" t="s">
        <v>216</v>
      </c>
      <c r="D65" s="27">
        <f>'[1]таблица 4 '!H42</f>
        <v>0</v>
      </c>
      <c r="E65" s="27">
        <f>'[1]таблица 4 '!I42</f>
        <v>119.3</v>
      </c>
      <c r="F65" s="27"/>
      <c r="G65" s="27"/>
      <c r="H65" s="184">
        <f>SUM(I65:N65)</f>
        <v>0</v>
      </c>
      <c r="I65" s="184">
        <f t="shared" ref="I65:N65" si="32">SUM(I66)</f>
        <v>0</v>
      </c>
      <c r="J65" s="184">
        <f t="shared" si="32"/>
        <v>0</v>
      </c>
      <c r="K65" s="184">
        <f t="shared" si="32"/>
        <v>0</v>
      </c>
      <c r="L65" s="184">
        <f t="shared" si="32"/>
        <v>0</v>
      </c>
      <c r="M65" s="184">
        <f t="shared" si="32"/>
        <v>0</v>
      </c>
      <c r="N65" s="184">
        <f t="shared" si="32"/>
        <v>0</v>
      </c>
    </row>
    <row r="66" spans="1:14" x14ac:dyDescent="0.25">
      <c r="A66" s="449"/>
      <c r="B66" s="449"/>
      <c r="C66" s="223" t="s">
        <v>217</v>
      </c>
      <c r="D66" s="27"/>
      <c r="E66" s="27"/>
      <c r="F66" s="27"/>
      <c r="G66" s="27"/>
      <c r="H66" s="184">
        <f>SUM(I66:N66)</f>
        <v>0</v>
      </c>
      <c r="I66" s="184">
        <f>'таблица 3'!E97</f>
        <v>0</v>
      </c>
      <c r="J66" s="184">
        <f>'таблица 3'!F97</f>
        <v>0</v>
      </c>
      <c r="K66" s="184">
        <f>'таблица 3'!G97</f>
        <v>0</v>
      </c>
      <c r="L66" s="184">
        <f>'таблица 3'!H97</f>
        <v>0</v>
      </c>
      <c r="M66" s="184">
        <f>'таблица 3'!I97</f>
        <v>0</v>
      </c>
      <c r="N66" s="184">
        <f>'таблица 3'!J97</f>
        <v>0</v>
      </c>
    </row>
    <row r="67" spans="1:14" ht="24" x14ac:dyDescent="0.25">
      <c r="A67" s="449"/>
      <c r="B67" s="449"/>
      <c r="C67" s="223" t="s">
        <v>385</v>
      </c>
      <c r="D67" s="27">
        <v>0</v>
      </c>
      <c r="E67" s="27">
        <v>0</v>
      </c>
      <c r="F67" s="27"/>
      <c r="G67" s="27"/>
      <c r="H67" s="184">
        <f>SUM(I67:N67)</f>
        <v>0</v>
      </c>
      <c r="I67" s="181">
        <v>0</v>
      </c>
      <c r="J67" s="181">
        <v>0</v>
      </c>
      <c r="K67" s="181">
        <v>0</v>
      </c>
      <c r="L67" s="181">
        <v>0</v>
      </c>
      <c r="M67" s="181">
        <v>0</v>
      </c>
      <c r="N67" s="181">
        <v>0</v>
      </c>
    </row>
    <row r="68" spans="1:14" ht="12.75" customHeight="1" x14ac:dyDescent="0.25">
      <c r="A68" s="448" t="s">
        <v>89</v>
      </c>
      <c r="B68" s="448" t="s">
        <v>90</v>
      </c>
      <c r="C68" s="223" t="s">
        <v>215</v>
      </c>
      <c r="D68" s="27" t="e">
        <f>#REF!+#REF!+D69+D71+#REF!</f>
        <v>#REF!</v>
      </c>
      <c r="E68" s="27" t="e">
        <f>#REF!+#REF!+E69+E71+#REF!</f>
        <v>#REF!</v>
      </c>
      <c r="F68" s="27" t="e">
        <f>#REF!+#REF!+F69+F71+#REF!</f>
        <v>#REF!</v>
      </c>
      <c r="G68" s="27" t="e">
        <f>#REF!+#REF!+G69+G71+#REF!</f>
        <v>#REF!</v>
      </c>
      <c r="H68" s="184">
        <f t="shared" si="28"/>
        <v>600</v>
      </c>
      <c r="I68" s="184">
        <f t="shared" ref="I68:N68" si="33">I69+I71</f>
        <v>0</v>
      </c>
      <c r="J68" s="184">
        <f t="shared" si="33"/>
        <v>0</v>
      </c>
      <c r="K68" s="184">
        <f t="shared" si="33"/>
        <v>0</v>
      </c>
      <c r="L68" s="184">
        <f t="shared" si="33"/>
        <v>300</v>
      </c>
      <c r="M68" s="184">
        <f t="shared" si="33"/>
        <v>300</v>
      </c>
      <c r="N68" s="184">
        <f t="shared" si="33"/>
        <v>0</v>
      </c>
    </row>
    <row r="69" spans="1:14" ht="36" x14ac:dyDescent="0.25">
      <c r="A69" s="449"/>
      <c r="B69" s="449"/>
      <c r="C69" s="223" t="s">
        <v>216</v>
      </c>
      <c r="D69" s="27">
        <f>'[1]таблица 4 '!H43</f>
        <v>0</v>
      </c>
      <c r="E69" s="27">
        <f>'[1]таблица 4 '!I43</f>
        <v>119.3</v>
      </c>
      <c r="F69" s="27">
        <f>'[1]таблица 4 '!J43</f>
        <v>119.3</v>
      </c>
      <c r="G69" s="27">
        <f>'[1]таблица 4 '!K43</f>
        <v>119.3</v>
      </c>
      <c r="H69" s="184">
        <f>SUM(I69:N69)</f>
        <v>600</v>
      </c>
      <c r="I69" s="184">
        <f t="shared" ref="I69:N69" si="34">SUM(I70)</f>
        <v>0</v>
      </c>
      <c r="J69" s="184">
        <f t="shared" si="34"/>
        <v>0</v>
      </c>
      <c r="K69" s="184">
        <f t="shared" si="34"/>
        <v>0</v>
      </c>
      <c r="L69" s="184">
        <f t="shared" si="34"/>
        <v>300</v>
      </c>
      <c r="M69" s="184">
        <f t="shared" si="34"/>
        <v>300</v>
      </c>
      <c r="N69" s="184">
        <f t="shared" si="34"/>
        <v>0</v>
      </c>
    </row>
    <row r="70" spans="1:14" x14ac:dyDescent="0.25">
      <c r="A70" s="449"/>
      <c r="B70" s="449"/>
      <c r="C70" s="223" t="s">
        <v>217</v>
      </c>
      <c r="D70" s="27"/>
      <c r="E70" s="27"/>
      <c r="F70" s="27"/>
      <c r="G70" s="27"/>
      <c r="H70" s="184">
        <f>SUM(I70:N70)</f>
        <v>600</v>
      </c>
      <c r="I70" s="184">
        <f>'таблица 3'!E105</f>
        <v>0</v>
      </c>
      <c r="J70" s="184">
        <f>'таблица 3'!F105</f>
        <v>0</v>
      </c>
      <c r="K70" s="184">
        <f>'таблица 3'!G105</f>
        <v>0</v>
      </c>
      <c r="L70" s="184">
        <f>'таблица 3'!H105</f>
        <v>300</v>
      </c>
      <c r="M70" s="184">
        <f>'таблица 3'!I105</f>
        <v>300</v>
      </c>
      <c r="N70" s="184">
        <f>'таблица 3'!J105</f>
        <v>0</v>
      </c>
    </row>
    <row r="71" spans="1:14" ht="24" x14ac:dyDescent="0.25">
      <c r="A71" s="449"/>
      <c r="B71" s="449"/>
      <c r="C71" s="223" t="s">
        <v>385</v>
      </c>
      <c r="D71" s="27">
        <v>0</v>
      </c>
      <c r="E71" s="27">
        <v>0</v>
      </c>
      <c r="F71" s="27">
        <v>0</v>
      </c>
      <c r="G71" s="27">
        <v>0</v>
      </c>
      <c r="H71" s="184">
        <f>SUM(I71:N71)</f>
        <v>0</v>
      </c>
      <c r="I71" s="181">
        <v>0</v>
      </c>
      <c r="J71" s="181">
        <v>0</v>
      </c>
      <c r="K71" s="181">
        <v>0</v>
      </c>
      <c r="L71" s="181">
        <v>0</v>
      </c>
      <c r="M71" s="181">
        <v>0</v>
      </c>
      <c r="N71" s="181">
        <v>0</v>
      </c>
    </row>
    <row r="72" spans="1:14" ht="12.75" customHeight="1" x14ac:dyDescent="0.25">
      <c r="A72" s="448" t="s">
        <v>41</v>
      </c>
      <c r="B72" s="448" t="s">
        <v>72</v>
      </c>
      <c r="C72" s="223" t="s">
        <v>215</v>
      </c>
      <c r="D72" s="27" t="e">
        <f>#REF!+#REF!+D73+D75+#REF!</f>
        <v>#REF!</v>
      </c>
      <c r="E72" s="27" t="e">
        <f>#REF!+#REF!+E73+E75+#REF!</f>
        <v>#REF!</v>
      </c>
      <c r="F72" s="27" t="e">
        <f>#REF!+#REF!+F73+F75+#REF!</f>
        <v>#REF!</v>
      </c>
      <c r="G72" s="27" t="e">
        <f>#REF!+#REF!+G73+G75+#REF!</f>
        <v>#REF!</v>
      </c>
      <c r="H72" s="184">
        <f t="shared" si="28"/>
        <v>2331.4</v>
      </c>
      <c r="I72" s="184">
        <f t="shared" ref="I72:N72" si="35">I73+I75</f>
        <v>1175</v>
      </c>
      <c r="J72" s="184">
        <f t="shared" si="35"/>
        <v>230.3</v>
      </c>
      <c r="K72" s="184">
        <f t="shared" si="35"/>
        <v>272.10000000000002</v>
      </c>
      <c r="L72" s="184">
        <f t="shared" si="35"/>
        <v>218</v>
      </c>
      <c r="M72" s="184">
        <f t="shared" si="35"/>
        <v>218</v>
      </c>
      <c r="N72" s="184">
        <f t="shared" si="35"/>
        <v>218</v>
      </c>
    </row>
    <row r="73" spans="1:14" ht="36" x14ac:dyDescent="0.25">
      <c r="A73" s="449"/>
      <c r="B73" s="449"/>
      <c r="C73" s="223" t="s">
        <v>216</v>
      </c>
      <c r="D73" s="27" t="str">
        <f>'[1]таблица 4 '!H50</f>
        <v xml:space="preserve">  -</v>
      </c>
      <c r="E73" s="27" t="str">
        <f>'[1]таблица 4 '!I50</f>
        <v xml:space="preserve">  - </v>
      </c>
      <c r="F73" s="27" t="str">
        <f>'[1]таблица 4 '!J50</f>
        <v xml:space="preserve">  -</v>
      </c>
      <c r="G73" s="27" t="str">
        <f>'[1]таблица 4 '!K50</f>
        <v xml:space="preserve">  -</v>
      </c>
      <c r="H73" s="184">
        <f>SUM(I73:N73)</f>
        <v>2331.4</v>
      </c>
      <c r="I73" s="184">
        <f t="shared" ref="I73:N73" si="36">SUM(I74)</f>
        <v>1175</v>
      </c>
      <c r="J73" s="184">
        <f t="shared" si="36"/>
        <v>230.3</v>
      </c>
      <c r="K73" s="184">
        <f t="shared" si="36"/>
        <v>272.10000000000002</v>
      </c>
      <c r="L73" s="184">
        <f t="shared" si="36"/>
        <v>218</v>
      </c>
      <c r="M73" s="184">
        <f t="shared" si="36"/>
        <v>218</v>
      </c>
      <c r="N73" s="184">
        <f t="shared" si="36"/>
        <v>218</v>
      </c>
    </row>
    <row r="74" spans="1:14" x14ac:dyDescent="0.25">
      <c r="A74" s="449"/>
      <c r="B74" s="449"/>
      <c r="C74" s="223" t="s">
        <v>217</v>
      </c>
      <c r="D74" s="27"/>
      <c r="E74" s="27"/>
      <c r="F74" s="27"/>
      <c r="G74" s="27"/>
      <c r="H74" s="184">
        <f>SUM(I74:N74)</f>
        <v>2331.4</v>
      </c>
      <c r="I74" s="184">
        <f>'таблица 3'!E106</f>
        <v>1175</v>
      </c>
      <c r="J74" s="184">
        <f>'таблица 3'!F106</f>
        <v>230.3</v>
      </c>
      <c r="K74" s="184">
        <f>'таблица 3'!G106</f>
        <v>272.10000000000002</v>
      </c>
      <c r="L74" s="184">
        <f>'таблица 3'!H106</f>
        <v>218</v>
      </c>
      <c r="M74" s="184">
        <f>'таблица 3'!I106</f>
        <v>218</v>
      </c>
      <c r="N74" s="184">
        <f>'таблица 3'!J106</f>
        <v>218</v>
      </c>
    </row>
    <row r="75" spans="1:14" ht="24" x14ac:dyDescent="0.25">
      <c r="A75" s="449"/>
      <c r="B75" s="449"/>
      <c r="C75" s="223" t="s">
        <v>385</v>
      </c>
      <c r="D75" s="27">
        <v>0</v>
      </c>
      <c r="E75" s="27">
        <v>0</v>
      </c>
      <c r="F75" s="27">
        <v>0</v>
      </c>
      <c r="G75" s="27">
        <v>0</v>
      </c>
      <c r="H75" s="184">
        <f>SUM(I75:N75)</f>
        <v>0</v>
      </c>
      <c r="I75" s="181">
        <v>0</v>
      </c>
      <c r="J75" s="181">
        <v>0</v>
      </c>
      <c r="K75" s="181">
        <v>0</v>
      </c>
      <c r="L75" s="181">
        <v>0</v>
      </c>
      <c r="M75" s="181">
        <v>0</v>
      </c>
      <c r="N75" s="181">
        <v>0</v>
      </c>
    </row>
    <row r="76" spans="1:14" ht="12.75" customHeight="1" x14ac:dyDescent="0.25">
      <c r="A76" s="448" t="s">
        <v>46</v>
      </c>
      <c r="B76" s="448" t="s">
        <v>93</v>
      </c>
      <c r="C76" s="223" t="s">
        <v>215</v>
      </c>
      <c r="D76" s="48" t="e">
        <f>#REF!+#REF!+D77+D79+#REF!</f>
        <v>#REF!</v>
      </c>
      <c r="E76" s="48" t="e">
        <f>#REF!+#REF!+E77+E79+#REF!</f>
        <v>#REF!</v>
      </c>
      <c r="F76" s="48" t="e">
        <f>#REF!+#REF!+F77+F79+#REF!</f>
        <v>#REF!</v>
      </c>
      <c r="G76" s="48" t="e">
        <f>#REF!+#REF!+G77+G79+#REF!</f>
        <v>#REF!</v>
      </c>
      <c r="H76" s="184">
        <f t="shared" si="28"/>
        <v>0</v>
      </c>
      <c r="I76" s="184">
        <f t="shared" ref="I76:N76" si="37">I77+I79</f>
        <v>0</v>
      </c>
      <c r="J76" s="184">
        <f t="shared" si="37"/>
        <v>0</v>
      </c>
      <c r="K76" s="184">
        <f t="shared" si="37"/>
        <v>0</v>
      </c>
      <c r="L76" s="184">
        <f t="shared" si="37"/>
        <v>0</v>
      </c>
      <c r="M76" s="184">
        <f t="shared" si="37"/>
        <v>0</v>
      </c>
      <c r="N76" s="184">
        <f t="shared" si="37"/>
        <v>0</v>
      </c>
    </row>
    <row r="77" spans="1:14" ht="36" x14ac:dyDescent="0.25">
      <c r="A77" s="449"/>
      <c r="B77" s="449"/>
      <c r="C77" s="223" t="s">
        <v>216</v>
      </c>
      <c r="D77" s="27" t="str">
        <f>'[1]таблица 4 '!H72</f>
        <v xml:space="preserve">  -</v>
      </c>
      <c r="E77" s="27" t="str">
        <f>'[1]таблица 4 '!I72</f>
        <v xml:space="preserve">  -</v>
      </c>
      <c r="F77" s="27" t="str">
        <f>'[1]таблица 4 '!J72</f>
        <v xml:space="preserve"> -</v>
      </c>
      <c r="G77" s="27" t="str">
        <f>'[1]таблица 4 '!K72</f>
        <v xml:space="preserve">  -</v>
      </c>
      <c r="H77" s="184">
        <f>SUM(I77:N77)</f>
        <v>0</v>
      </c>
      <c r="I77" s="184">
        <f t="shared" ref="I77:N77" si="38">SUM(I78)</f>
        <v>0</v>
      </c>
      <c r="J77" s="184">
        <f t="shared" si="38"/>
        <v>0</v>
      </c>
      <c r="K77" s="184">
        <f t="shared" si="38"/>
        <v>0</v>
      </c>
      <c r="L77" s="184">
        <f t="shared" si="38"/>
        <v>0</v>
      </c>
      <c r="M77" s="184">
        <f t="shared" si="38"/>
        <v>0</v>
      </c>
      <c r="N77" s="184">
        <f t="shared" si="38"/>
        <v>0</v>
      </c>
    </row>
    <row r="78" spans="1:14" x14ac:dyDescent="0.25">
      <c r="A78" s="449"/>
      <c r="B78" s="449"/>
      <c r="C78" s="223" t="s">
        <v>217</v>
      </c>
      <c r="D78" s="27"/>
      <c r="E78" s="27"/>
      <c r="F78" s="27"/>
      <c r="G78" s="27"/>
      <c r="H78" s="184">
        <f>SUM(I78:N78)</f>
        <v>0</v>
      </c>
      <c r="I78" s="184">
        <f>'таблица 3'!E111</f>
        <v>0</v>
      </c>
      <c r="J78" s="184">
        <f>'таблица 3'!F111</f>
        <v>0</v>
      </c>
      <c r="K78" s="184">
        <f>'таблица 3'!G111</f>
        <v>0</v>
      </c>
      <c r="L78" s="184">
        <f>'таблица 3'!H111</f>
        <v>0</v>
      </c>
      <c r="M78" s="184">
        <f>'таблица 3'!I111</f>
        <v>0</v>
      </c>
      <c r="N78" s="184">
        <f>'таблица 3'!J111</f>
        <v>0</v>
      </c>
    </row>
    <row r="79" spans="1:14" ht="24" x14ac:dyDescent="0.25">
      <c r="A79" s="449"/>
      <c r="B79" s="449"/>
      <c r="C79" s="223" t="s">
        <v>385</v>
      </c>
      <c r="D79" s="27">
        <v>0</v>
      </c>
      <c r="E79" s="27">
        <v>0</v>
      </c>
      <c r="F79" s="27">
        <v>0</v>
      </c>
      <c r="G79" s="27">
        <v>0</v>
      </c>
      <c r="H79" s="184">
        <f>SUM(I79:N79)</f>
        <v>0</v>
      </c>
      <c r="I79" s="181">
        <v>0</v>
      </c>
      <c r="J79" s="181">
        <v>0</v>
      </c>
      <c r="K79" s="181">
        <v>0</v>
      </c>
      <c r="L79" s="181">
        <v>0</v>
      </c>
      <c r="M79" s="181">
        <v>0</v>
      </c>
      <c r="N79" s="181">
        <v>0</v>
      </c>
    </row>
    <row r="80" spans="1:14" ht="12.75" customHeight="1" x14ac:dyDescent="0.25">
      <c r="A80" s="448" t="s">
        <v>47</v>
      </c>
      <c r="B80" s="448" t="s">
        <v>73</v>
      </c>
      <c r="C80" s="223" t="s">
        <v>215</v>
      </c>
      <c r="D80" s="28"/>
      <c r="E80" s="28"/>
      <c r="F80" s="28"/>
      <c r="G80" s="28"/>
      <c r="H80" s="184">
        <f t="shared" si="28"/>
        <v>106</v>
      </c>
      <c r="I80" s="181">
        <f t="shared" ref="I80:N80" si="39">I81+I83</f>
        <v>0</v>
      </c>
      <c r="J80" s="181">
        <f t="shared" si="39"/>
        <v>48</v>
      </c>
      <c r="K80" s="181">
        <f t="shared" si="39"/>
        <v>58</v>
      </c>
      <c r="L80" s="181">
        <f t="shared" si="39"/>
        <v>0</v>
      </c>
      <c r="M80" s="181">
        <f t="shared" si="39"/>
        <v>0</v>
      </c>
      <c r="N80" s="181">
        <f t="shared" si="39"/>
        <v>0</v>
      </c>
    </row>
    <row r="81" spans="1:14" ht="36" x14ac:dyDescent="0.25">
      <c r="A81" s="449"/>
      <c r="B81" s="449"/>
      <c r="C81" s="223" t="s">
        <v>216</v>
      </c>
      <c r="D81" s="225"/>
      <c r="E81" s="226"/>
      <c r="F81" s="226"/>
      <c r="G81" s="226"/>
      <c r="H81" s="184">
        <f t="shared" ref="H81:H87" si="40">SUM(I81:N81)</f>
        <v>106</v>
      </c>
      <c r="I81" s="184">
        <f t="shared" ref="I81:N81" si="41">SUM(I82)</f>
        <v>0</v>
      </c>
      <c r="J81" s="184">
        <f t="shared" si="41"/>
        <v>48</v>
      </c>
      <c r="K81" s="184">
        <f t="shared" si="41"/>
        <v>58</v>
      </c>
      <c r="L81" s="184">
        <f t="shared" si="41"/>
        <v>0</v>
      </c>
      <c r="M81" s="184">
        <f t="shared" si="41"/>
        <v>0</v>
      </c>
      <c r="N81" s="184">
        <f t="shared" si="41"/>
        <v>0</v>
      </c>
    </row>
    <row r="82" spans="1:14" x14ac:dyDescent="0.25">
      <c r="A82" s="449"/>
      <c r="B82" s="449"/>
      <c r="C82" s="223" t="s">
        <v>217</v>
      </c>
      <c r="D82" s="225"/>
      <c r="E82" s="226"/>
      <c r="F82" s="226"/>
      <c r="G82" s="226"/>
      <c r="H82" s="184">
        <f t="shared" si="40"/>
        <v>106</v>
      </c>
      <c r="I82" s="184">
        <f>'таблица 3'!E113</f>
        <v>0</v>
      </c>
      <c r="J82" s="184">
        <f>'таблица 3'!F113</f>
        <v>48</v>
      </c>
      <c r="K82" s="184">
        <f>'таблица 3'!G113</f>
        <v>58</v>
      </c>
      <c r="L82" s="184">
        <f>'таблица 3'!H113</f>
        <v>0</v>
      </c>
      <c r="M82" s="184">
        <f>'таблица 3'!I113</f>
        <v>0</v>
      </c>
      <c r="N82" s="184">
        <f>'таблица 3'!J113</f>
        <v>0</v>
      </c>
    </row>
    <row r="83" spans="1:14" ht="24" x14ac:dyDescent="0.25">
      <c r="A83" s="449"/>
      <c r="B83" s="449"/>
      <c r="C83" s="223" t="s">
        <v>385</v>
      </c>
      <c r="D83" s="225"/>
      <c r="E83" s="226"/>
      <c r="F83" s="226"/>
      <c r="G83" s="226"/>
      <c r="H83" s="184">
        <f t="shared" si="40"/>
        <v>0</v>
      </c>
      <c r="I83" s="181">
        <v>0</v>
      </c>
      <c r="J83" s="181">
        <v>0</v>
      </c>
      <c r="K83" s="181">
        <v>0</v>
      </c>
      <c r="L83" s="181">
        <v>0</v>
      </c>
      <c r="M83" s="181">
        <v>0</v>
      </c>
      <c r="N83" s="181">
        <v>0</v>
      </c>
    </row>
    <row r="84" spans="1:14" x14ac:dyDescent="0.25">
      <c r="A84" s="448" t="s">
        <v>302</v>
      </c>
      <c r="B84" s="448" t="s">
        <v>305</v>
      </c>
      <c r="C84" s="223" t="s">
        <v>215</v>
      </c>
      <c r="D84" s="28"/>
      <c r="E84" s="28"/>
      <c r="F84" s="28"/>
      <c r="G84" s="28"/>
      <c r="H84" s="184">
        <f t="shared" si="40"/>
        <v>20</v>
      </c>
      <c r="I84" s="181">
        <f t="shared" ref="I84:N84" si="42">I85+I87</f>
        <v>0</v>
      </c>
      <c r="J84" s="181">
        <f t="shared" si="42"/>
        <v>0</v>
      </c>
      <c r="K84" s="181">
        <f t="shared" si="42"/>
        <v>20</v>
      </c>
      <c r="L84" s="181">
        <f t="shared" si="42"/>
        <v>0</v>
      </c>
      <c r="M84" s="181">
        <f t="shared" si="42"/>
        <v>0</v>
      </c>
      <c r="N84" s="181">
        <f t="shared" si="42"/>
        <v>0</v>
      </c>
    </row>
    <row r="85" spans="1:14" ht="36" x14ac:dyDescent="0.25">
      <c r="A85" s="449"/>
      <c r="B85" s="449"/>
      <c r="C85" s="223" t="s">
        <v>216</v>
      </c>
      <c r="D85" s="225"/>
      <c r="E85" s="226"/>
      <c r="F85" s="226"/>
      <c r="G85" s="226"/>
      <c r="H85" s="184">
        <f t="shared" si="40"/>
        <v>20</v>
      </c>
      <c r="I85" s="184">
        <f t="shared" ref="I85:N85" si="43">SUM(I86)</f>
        <v>0</v>
      </c>
      <c r="J85" s="184">
        <f t="shared" si="43"/>
        <v>0</v>
      </c>
      <c r="K85" s="184">
        <f t="shared" si="43"/>
        <v>20</v>
      </c>
      <c r="L85" s="184">
        <f t="shared" si="43"/>
        <v>0</v>
      </c>
      <c r="M85" s="184">
        <f t="shared" si="43"/>
        <v>0</v>
      </c>
      <c r="N85" s="184">
        <f t="shared" si="43"/>
        <v>0</v>
      </c>
    </row>
    <row r="86" spans="1:14" x14ac:dyDescent="0.25">
      <c r="A86" s="449"/>
      <c r="B86" s="449"/>
      <c r="C86" s="223" t="s">
        <v>217</v>
      </c>
      <c r="D86" s="225"/>
      <c r="E86" s="226"/>
      <c r="F86" s="226"/>
      <c r="G86" s="226"/>
      <c r="H86" s="184">
        <f t="shared" si="40"/>
        <v>20</v>
      </c>
      <c r="I86" s="184">
        <f>'таблица 3'!E120</f>
        <v>0</v>
      </c>
      <c r="J86" s="184">
        <f>'таблица 3'!F120</f>
        <v>0</v>
      </c>
      <c r="K86" s="184">
        <f>'таблица 3'!G120</f>
        <v>20</v>
      </c>
      <c r="L86" s="184">
        <f>'таблица 3'!H120</f>
        <v>0</v>
      </c>
      <c r="M86" s="184">
        <f>'таблица 3'!I120</f>
        <v>0</v>
      </c>
      <c r="N86" s="184">
        <f>'таблица 3'!J120</f>
        <v>0</v>
      </c>
    </row>
    <row r="87" spans="1:14" ht="24" x14ac:dyDescent="0.25">
      <c r="A87" s="449"/>
      <c r="B87" s="449"/>
      <c r="C87" s="223" t="s">
        <v>385</v>
      </c>
      <c r="D87" s="225"/>
      <c r="E87" s="226"/>
      <c r="F87" s="226"/>
      <c r="G87" s="226"/>
      <c r="H87" s="184">
        <f t="shared" si="40"/>
        <v>0</v>
      </c>
      <c r="I87" s="181">
        <v>0</v>
      </c>
      <c r="J87" s="181">
        <v>0</v>
      </c>
      <c r="K87" s="181">
        <v>0</v>
      </c>
      <c r="L87" s="181">
        <v>0</v>
      </c>
      <c r="M87" s="181">
        <v>0</v>
      </c>
      <c r="N87" s="181">
        <v>0</v>
      </c>
    </row>
    <row r="88" spans="1:14" x14ac:dyDescent="0.25">
      <c r="A88" s="448" t="s">
        <v>303</v>
      </c>
      <c r="B88" s="448" t="s">
        <v>356</v>
      </c>
      <c r="C88" s="223" t="s">
        <v>215</v>
      </c>
      <c r="D88" s="28"/>
      <c r="E88" s="28"/>
      <c r="F88" s="28"/>
      <c r="G88" s="28"/>
      <c r="H88" s="184">
        <f t="shared" ref="H88" si="44">SUM(I88:N88)</f>
        <v>0</v>
      </c>
      <c r="I88" s="181">
        <f t="shared" ref="I88:N88" si="45">I89+I91</f>
        <v>0</v>
      </c>
      <c r="J88" s="181">
        <f t="shared" si="45"/>
        <v>0</v>
      </c>
      <c r="K88" s="181">
        <f t="shared" si="45"/>
        <v>0</v>
      </c>
      <c r="L88" s="181">
        <f t="shared" si="45"/>
        <v>0</v>
      </c>
      <c r="M88" s="181">
        <f t="shared" si="45"/>
        <v>0</v>
      </c>
      <c r="N88" s="181">
        <f t="shared" si="45"/>
        <v>0</v>
      </c>
    </row>
    <row r="89" spans="1:14" ht="36" x14ac:dyDescent="0.25">
      <c r="A89" s="449"/>
      <c r="B89" s="449"/>
      <c r="C89" s="223" t="s">
        <v>216</v>
      </c>
      <c r="D89" s="225"/>
      <c r="E89" s="226"/>
      <c r="F89" s="226"/>
      <c r="G89" s="226"/>
      <c r="H89" s="184">
        <f>SUM(I89:N89)</f>
        <v>0</v>
      </c>
      <c r="I89" s="184">
        <f t="shared" ref="I89:N89" si="46">SUM(I90)</f>
        <v>0</v>
      </c>
      <c r="J89" s="184">
        <f t="shared" si="46"/>
        <v>0</v>
      </c>
      <c r="K89" s="184">
        <f t="shared" si="46"/>
        <v>0</v>
      </c>
      <c r="L89" s="184">
        <f t="shared" si="46"/>
        <v>0</v>
      </c>
      <c r="M89" s="184">
        <f t="shared" si="46"/>
        <v>0</v>
      </c>
      <c r="N89" s="184">
        <f t="shared" si="46"/>
        <v>0</v>
      </c>
    </row>
    <row r="90" spans="1:14" x14ac:dyDescent="0.25">
      <c r="A90" s="449"/>
      <c r="B90" s="449"/>
      <c r="C90" s="223" t="s">
        <v>217</v>
      </c>
      <c r="D90" s="225"/>
      <c r="E90" s="226"/>
      <c r="F90" s="226"/>
      <c r="G90" s="226"/>
      <c r="H90" s="184">
        <f>SUM(I90:N90)</f>
        <v>0</v>
      </c>
      <c r="I90" s="184">
        <f>'таблица 3'!E127</f>
        <v>0</v>
      </c>
      <c r="J90" s="184">
        <f>'таблица 3'!F127</f>
        <v>0</v>
      </c>
      <c r="K90" s="184">
        <f>'таблица 3'!G127</f>
        <v>0</v>
      </c>
      <c r="L90" s="184">
        <f>'таблица 3'!H127</f>
        <v>0</v>
      </c>
      <c r="M90" s="184">
        <f>'таблица 3'!I127</f>
        <v>0</v>
      </c>
      <c r="N90" s="184">
        <f>'таблица 3'!J127</f>
        <v>0</v>
      </c>
    </row>
    <row r="91" spans="1:14" ht="24" x14ac:dyDescent="0.25">
      <c r="A91" s="450"/>
      <c r="B91" s="450"/>
      <c r="C91" s="223" t="s">
        <v>385</v>
      </c>
      <c r="D91" s="225"/>
      <c r="E91" s="226"/>
      <c r="F91" s="226"/>
      <c r="G91" s="226"/>
      <c r="H91" s="184">
        <f>SUM(I91:N91)</f>
        <v>0</v>
      </c>
      <c r="I91" s="181">
        <v>0</v>
      </c>
      <c r="J91" s="181">
        <v>0</v>
      </c>
      <c r="K91" s="181">
        <v>0</v>
      </c>
      <c r="L91" s="181">
        <v>0</v>
      </c>
      <c r="M91" s="181">
        <v>0</v>
      </c>
      <c r="N91" s="181">
        <v>0</v>
      </c>
    </row>
    <row r="92" spans="1:14" x14ac:dyDescent="0.25">
      <c r="A92" s="25"/>
      <c r="B92" s="25"/>
      <c r="C92" s="227"/>
      <c r="D92" s="228"/>
      <c r="E92" s="25"/>
      <c r="F92" s="25"/>
      <c r="G92" s="25"/>
      <c r="H92" s="110"/>
      <c r="I92" s="110"/>
      <c r="J92" s="229"/>
      <c r="L92" s="110"/>
      <c r="M92" s="110"/>
      <c r="N92" s="110"/>
    </row>
    <row r="93" spans="1:14" x14ac:dyDescent="0.25">
      <c r="A93" s="25"/>
      <c r="B93" s="25"/>
      <c r="C93" s="227"/>
      <c r="D93" s="228"/>
      <c r="E93" s="25"/>
      <c r="F93" s="25"/>
      <c r="G93" s="25"/>
      <c r="H93" s="110"/>
      <c r="I93" s="110"/>
      <c r="J93" s="229"/>
      <c r="L93" s="110"/>
      <c r="M93" s="110"/>
      <c r="N93" s="110"/>
    </row>
    <row r="94" spans="1:14" x14ac:dyDescent="0.25">
      <c r="A94" s="25"/>
      <c r="B94" s="25"/>
      <c r="C94" s="227"/>
      <c r="D94" s="228"/>
      <c r="E94" s="25"/>
      <c r="F94" s="25"/>
      <c r="G94" s="25"/>
      <c r="H94" s="110"/>
      <c r="I94" s="110"/>
      <c r="J94" s="229"/>
      <c r="L94" s="110"/>
      <c r="M94" s="110"/>
      <c r="N94" s="110"/>
    </row>
    <row r="95" spans="1:14" x14ac:dyDescent="0.25">
      <c r="A95" s="25"/>
      <c r="B95" s="25"/>
      <c r="C95" s="227"/>
      <c r="D95" s="228"/>
      <c r="E95" s="25"/>
      <c r="F95" s="25"/>
      <c r="G95" s="25"/>
      <c r="H95" s="110"/>
      <c r="I95" s="110"/>
      <c r="J95" s="229"/>
      <c r="L95" s="110"/>
      <c r="M95" s="110"/>
      <c r="N95" s="110"/>
    </row>
    <row r="96" spans="1:14" x14ac:dyDescent="0.25">
      <c r="A96" s="25"/>
      <c r="B96" s="25"/>
      <c r="C96" s="227"/>
      <c r="D96" s="228"/>
      <c r="E96" s="25"/>
      <c r="F96" s="25"/>
      <c r="G96" s="25"/>
      <c r="H96" s="110"/>
      <c r="I96" s="110"/>
      <c r="J96" s="229"/>
      <c r="L96" s="110"/>
      <c r="M96" s="110"/>
      <c r="N96" s="110"/>
    </row>
    <row r="97" spans="1:14" x14ac:dyDescent="0.25">
      <c r="A97" s="25"/>
      <c r="B97" s="25"/>
      <c r="C97" s="227"/>
      <c r="D97" s="228"/>
      <c r="E97" s="25"/>
      <c r="F97" s="25"/>
      <c r="G97" s="25"/>
      <c r="H97" s="110"/>
      <c r="I97" s="110"/>
      <c r="J97" s="229"/>
      <c r="L97" s="110"/>
      <c r="M97" s="110"/>
      <c r="N97" s="110"/>
    </row>
    <row r="98" spans="1:14" x14ac:dyDescent="0.25">
      <c r="A98" s="25"/>
      <c r="B98" s="25"/>
      <c r="C98" s="227"/>
      <c r="D98" s="228"/>
      <c r="E98" s="25"/>
      <c r="F98" s="25"/>
      <c r="G98" s="25"/>
      <c r="H98" s="110"/>
      <c r="I98" s="110"/>
      <c r="J98" s="229"/>
      <c r="L98" s="110"/>
      <c r="M98" s="110"/>
      <c r="N98" s="110"/>
    </row>
    <row r="99" spans="1:14" x14ac:dyDescent="0.25">
      <c r="A99" s="25"/>
      <c r="B99" s="25"/>
      <c r="C99" s="227"/>
      <c r="D99" s="228"/>
      <c r="E99" s="25"/>
      <c r="F99" s="25"/>
      <c r="G99" s="25"/>
      <c r="H99" s="110"/>
      <c r="I99" s="110"/>
      <c r="J99" s="229"/>
      <c r="L99" s="110"/>
      <c r="M99" s="110"/>
      <c r="N99" s="110"/>
    </row>
    <row r="100" spans="1:14" x14ac:dyDescent="0.25">
      <c r="A100" s="25"/>
      <c r="B100" s="25"/>
      <c r="C100" s="227"/>
      <c r="D100" s="228"/>
      <c r="E100" s="25"/>
      <c r="F100" s="25"/>
      <c r="G100" s="25"/>
      <c r="H100" s="110"/>
      <c r="I100" s="110"/>
      <c r="J100" s="229"/>
      <c r="L100" s="110"/>
      <c r="M100" s="110"/>
      <c r="N100" s="110"/>
    </row>
    <row r="101" spans="1:14" x14ac:dyDescent="0.25">
      <c r="A101" s="25"/>
      <c r="B101" s="25"/>
      <c r="C101" s="227"/>
      <c r="D101" s="228"/>
      <c r="E101" s="25"/>
      <c r="F101" s="25"/>
      <c r="G101" s="25"/>
      <c r="H101" s="110"/>
      <c r="I101" s="110"/>
      <c r="J101" s="229"/>
      <c r="L101" s="110"/>
      <c r="M101" s="110"/>
      <c r="N101" s="110"/>
    </row>
    <row r="102" spans="1:14" x14ac:dyDescent="0.25">
      <c r="A102" s="25"/>
      <c r="B102" s="25"/>
      <c r="C102" s="227"/>
      <c r="D102" s="228"/>
      <c r="E102" s="25"/>
      <c r="F102" s="25"/>
      <c r="G102" s="25"/>
      <c r="H102" s="110"/>
      <c r="I102" s="110"/>
      <c r="J102" s="229"/>
      <c r="L102" s="110"/>
      <c r="M102" s="110"/>
      <c r="N102" s="110"/>
    </row>
    <row r="103" spans="1:14" x14ac:dyDescent="0.25">
      <c r="A103" s="25"/>
      <c r="B103" s="25"/>
      <c r="C103" s="227"/>
      <c r="D103" s="228"/>
      <c r="E103" s="25"/>
      <c r="F103" s="25"/>
      <c r="G103" s="25"/>
      <c r="H103" s="110"/>
      <c r="I103" s="110"/>
      <c r="J103" s="229"/>
      <c r="L103" s="110"/>
      <c r="M103" s="110"/>
      <c r="N103" s="110"/>
    </row>
    <row r="104" spans="1:14" x14ac:dyDescent="0.25">
      <c r="A104" s="25"/>
      <c r="B104" s="25"/>
      <c r="C104" s="227"/>
      <c r="D104" s="228"/>
      <c r="E104" s="25"/>
      <c r="F104" s="25"/>
      <c r="G104" s="25"/>
      <c r="H104" s="110"/>
      <c r="I104" s="110"/>
      <c r="J104" s="229"/>
      <c r="L104" s="110"/>
      <c r="M104" s="110"/>
      <c r="N104" s="110"/>
    </row>
    <row r="105" spans="1:14" x14ac:dyDescent="0.25">
      <c r="A105" s="25"/>
      <c r="B105" s="25"/>
      <c r="C105" s="227"/>
      <c r="D105" s="228"/>
      <c r="E105" s="25"/>
      <c r="F105" s="25"/>
      <c r="G105" s="25"/>
      <c r="H105" s="110"/>
      <c r="I105" s="110"/>
      <c r="J105" s="229"/>
      <c r="L105" s="110"/>
      <c r="M105" s="110"/>
      <c r="N105" s="110"/>
    </row>
    <row r="106" spans="1:14" x14ac:dyDescent="0.25">
      <c r="A106" s="25"/>
      <c r="B106" s="25"/>
      <c r="C106" s="227"/>
      <c r="D106" s="228"/>
      <c r="E106" s="25"/>
      <c r="F106" s="25"/>
      <c r="G106" s="25"/>
      <c r="H106" s="110"/>
      <c r="I106" s="110"/>
      <c r="J106" s="229"/>
      <c r="L106" s="110"/>
      <c r="M106" s="110"/>
      <c r="N106" s="110"/>
    </row>
    <row r="107" spans="1:14" x14ac:dyDescent="0.25">
      <c r="A107" s="25"/>
      <c r="B107" s="25"/>
      <c r="C107" s="227"/>
      <c r="D107" s="228"/>
      <c r="E107" s="25"/>
      <c r="F107" s="25"/>
      <c r="G107" s="25"/>
      <c r="H107" s="110"/>
      <c r="I107" s="110"/>
      <c r="J107" s="229"/>
      <c r="L107" s="110"/>
      <c r="M107" s="110"/>
      <c r="N107" s="110"/>
    </row>
    <row r="108" spans="1:14" x14ac:dyDescent="0.25">
      <c r="A108" s="25"/>
      <c r="B108" s="25"/>
      <c r="C108" s="227"/>
      <c r="D108" s="228"/>
      <c r="E108" s="25"/>
      <c r="F108" s="25"/>
      <c r="G108" s="25"/>
      <c r="H108" s="110"/>
      <c r="I108" s="110"/>
      <c r="J108" s="229"/>
      <c r="L108" s="110"/>
      <c r="M108" s="110"/>
      <c r="N108" s="110"/>
    </row>
    <row r="109" spans="1:14" x14ac:dyDescent="0.25">
      <c r="A109" s="25"/>
      <c r="B109" s="25"/>
      <c r="C109" s="227"/>
      <c r="D109" s="228"/>
      <c r="E109" s="25"/>
      <c r="F109" s="25"/>
      <c r="G109" s="25"/>
      <c r="H109" s="110"/>
      <c r="I109" s="110"/>
      <c r="J109" s="229"/>
      <c r="L109" s="110"/>
      <c r="M109" s="110"/>
      <c r="N109" s="110"/>
    </row>
    <row r="110" spans="1:14" x14ac:dyDescent="0.25">
      <c r="A110" s="25"/>
      <c r="B110" s="25"/>
      <c r="C110" s="227"/>
      <c r="D110" s="228"/>
      <c r="E110" s="25"/>
      <c r="F110" s="25"/>
      <c r="G110" s="25"/>
      <c r="H110" s="110"/>
      <c r="I110" s="110"/>
      <c r="J110" s="229"/>
      <c r="L110" s="110"/>
      <c r="M110" s="110"/>
      <c r="N110" s="110"/>
    </row>
    <row r="111" spans="1:14" x14ac:dyDescent="0.25">
      <c r="A111" s="25"/>
      <c r="B111" s="25"/>
      <c r="C111" s="227"/>
      <c r="D111" s="228"/>
      <c r="E111" s="25"/>
      <c r="F111" s="25"/>
      <c r="G111" s="25"/>
      <c r="H111" s="110"/>
      <c r="I111" s="110"/>
      <c r="J111" s="229"/>
      <c r="L111" s="110"/>
      <c r="M111" s="110"/>
      <c r="N111" s="110"/>
    </row>
    <row r="112" spans="1:14" x14ac:dyDescent="0.25">
      <c r="A112" s="25"/>
      <c r="B112" s="25"/>
      <c r="C112" s="227"/>
      <c r="D112" s="228"/>
      <c r="E112" s="25"/>
      <c r="F112" s="25"/>
      <c r="G112" s="25"/>
      <c r="H112" s="110"/>
      <c r="I112" s="110"/>
      <c r="J112" s="229"/>
      <c r="L112" s="110"/>
      <c r="M112" s="110"/>
      <c r="N112" s="110"/>
    </row>
    <row r="113" spans="1:14" x14ac:dyDescent="0.25">
      <c r="A113" s="25"/>
      <c r="B113" s="25"/>
      <c r="C113" s="227"/>
      <c r="D113" s="228"/>
      <c r="E113" s="25"/>
      <c r="F113" s="25"/>
      <c r="G113" s="25"/>
      <c r="H113" s="110"/>
      <c r="I113" s="110"/>
      <c r="J113" s="229"/>
      <c r="L113" s="110"/>
      <c r="M113" s="110"/>
      <c r="N113" s="110"/>
    </row>
    <row r="114" spans="1:14" x14ac:dyDescent="0.25">
      <c r="A114" s="25"/>
      <c r="B114" s="25"/>
      <c r="C114" s="227"/>
      <c r="D114" s="228"/>
      <c r="E114" s="25"/>
      <c r="F114" s="25"/>
      <c r="G114" s="25"/>
      <c r="H114" s="110"/>
      <c r="I114" s="110"/>
      <c r="J114" s="229"/>
      <c r="L114" s="110"/>
      <c r="M114" s="110"/>
      <c r="N114" s="110"/>
    </row>
    <row r="115" spans="1:14" x14ac:dyDescent="0.25">
      <c r="A115" s="25"/>
      <c r="B115" s="25"/>
      <c r="C115" s="227"/>
      <c r="D115" s="228"/>
      <c r="E115" s="25"/>
      <c r="F115" s="25"/>
      <c r="G115" s="25"/>
      <c r="H115" s="110"/>
      <c r="I115" s="110"/>
      <c r="J115" s="229"/>
      <c r="L115" s="110"/>
      <c r="M115" s="110"/>
      <c r="N115" s="110"/>
    </row>
    <row r="116" spans="1:14" x14ac:dyDescent="0.25">
      <c r="A116" s="25"/>
      <c r="B116" s="25"/>
      <c r="C116" s="227"/>
      <c r="D116" s="228"/>
      <c r="E116" s="25"/>
      <c r="F116" s="25"/>
      <c r="G116" s="25"/>
      <c r="H116" s="110"/>
      <c r="I116" s="110"/>
      <c r="J116" s="229"/>
      <c r="L116" s="110"/>
      <c r="M116" s="110"/>
      <c r="N116" s="110"/>
    </row>
    <row r="117" spans="1:14" x14ac:dyDescent="0.25">
      <c r="A117" s="25"/>
      <c r="B117" s="25"/>
      <c r="C117" s="227"/>
      <c r="D117" s="228"/>
      <c r="E117" s="25"/>
      <c r="F117" s="25"/>
      <c r="G117" s="25"/>
      <c r="H117" s="110"/>
      <c r="I117" s="110"/>
      <c r="J117" s="229"/>
      <c r="L117" s="110"/>
      <c r="M117" s="110"/>
      <c r="N117" s="110"/>
    </row>
    <row r="118" spans="1:14" x14ac:dyDescent="0.25">
      <c r="A118" s="25"/>
      <c r="B118" s="25"/>
      <c r="C118" s="227"/>
      <c r="D118" s="228"/>
      <c r="E118" s="25"/>
      <c r="F118" s="25"/>
      <c r="G118" s="25"/>
      <c r="H118" s="110"/>
      <c r="I118" s="110"/>
      <c r="J118" s="229"/>
      <c r="L118" s="110"/>
      <c r="M118" s="110"/>
      <c r="N118" s="110"/>
    </row>
    <row r="119" spans="1:14" x14ac:dyDescent="0.25">
      <c r="A119" s="25"/>
      <c r="B119" s="25"/>
      <c r="C119" s="227"/>
      <c r="D119" s="228"/>
      <c r="E119" s="25"/>
      <c r="F119" s="25"/>
      <c r="G119" s="25"/>
      <c r="H119" s="110"/>
      <c r="I119" s="110"/>
      <c r="J119" s="229"/>
      <c r="L119" s="110"/>
      <c r="M119" s="110"/>
      <c r="N119" s="110"/>
    </row>
    <row r="120" spans="1:14" x14ac:dyDescent="0.25">
      <c r="A120" s="25"/>
      <c r="B120" s="25"/>
      <c r="C120" s="227"/>
      <c r="D120" s="228"/>
      <c r="E120" s="25"/>
      <c r="F120" s="25"/>
      <c r="G120" s="25"/>
      <c r="H120" s="110"/>
      <c r="I120" s="110"/>
      <c r="J120" s="229"/>
      <c r="L120" s="110"/>
      <c r="M120" s="110"/>
      <c r="N120" s="110"/>
    </row>
    <row r="121" spans="1:14" x14ac:dyDescent="0.25">
      <c r="A121" s="25"/>
      <c r="B121" s="25"/>
      <c r="C121" s="227"/>
      <c r="D121" s="228"/>
      <c r="E121" s="25"/>
      <c r="F121" s="25"/>
      <c r="G121" s="25"/>
      <c r="H121" s="110"/>
      <c r="I121" s="110"/>
      <c r="J121" s="229"/>
      <c r="L121" s="110"/>
      <c r="M121" s="110"/>
      <c r="N121" s="110"/>
    </row>
    <row r="122" spans="1:14" x14ac:dyDescent="0.25">
      <c r="A122" s="25"/>
      <c r="B122" s="25"/>
      <c r="C122" s="227"/>
      <c r="D122" s="228"/>
      <c r="E122" s="25"/>
      <c r="F122" s="25"/>
      <c r="G122" s="25"/>
      <c r="H122" s="110"/>
      <c r="I122" s="110"/>
      <c r="J122" s="229"/>
      <c r="L122" s="110"/>
      <c r="M122" s="110"/>
      <c r="N122" s="110"/>
    </row>
    <row r="123" spans="1:14" x14ac:dyDescent="0.25">
      <c r="A123" s="25"/>
      <c r="B123" s="25"/>
      <c r="C123" s="227"/>
      <c r="D123" s="228"/>
      <c r="E123" s="25"/>
      <c r="F123" s="25"/>
      <c r="G123" s="25"/>
      <c r="H123" s="110"/>
      <c r="I123" s="110"/>
      <c r="J123" s="229"/>
      <c r="L123" s="110"/>
      <c r="M123" s="110"/>
      <c r="N123" s="110"/>
    </row>
    <row r="124" spans="1:14" x14ac:dyDescent="0.25">
      <c r="A124" s="25"/>
      <c r="B124" s="25"/>
      <c r="C124" s="227"/>
      <c r="D124" s="228"/>
      <c r="E124" s="25"/>
      <c r="F124" s="25"/>
      <c r="G124" s="25"/>
      <c r="H124" s="110"/>
      <c r="I124" s="110"/>
      <c r="J124" s="229"/>
      <c r="L124" s="110"/>
      <c r="M124" s="110"/>
      <c r="N124" s="110"/>
    </row>
    <row r="125" spans="1:14" x14ac:dyDescent="0.25">
      <c r="A125" s="25"/>
      <c r="B125" s="25"/>
      <c r="C125" s="227"/>
      <c r="D125" s="228"/>
      <c r="E125" s="25"/>
      <c r="F125" s="25"/>
      <c r="G125" s="25"/>
      <c r="H125" s="110"/>
      <c r="I125" s="110"/>
      <c r="J125" s="229"/>
      <c r="L125" s="110"/>
      <c r="M125" s="110"/>
      <c r="N125" s="110"/>
    </row>
    <row r="126" spans="1:14" x14ac:dyDescent="0.25">
      <c r="A126" s="25"/>
      <c r="B126" s="25"/>
      <c r="C126" s="227"/>
      <c r="D126" s="228"/>
      <c r="E126" s="25"/>
      <c r="F126" s="25"/>
      <c r="G126" s="25"/>
      <c r="H126" s="110"/>
      <c r="I126" s="110"/>
      <c r="J126" s="229"/>
      <c r="L126" s="110"/>
      <c r="M126" s="110"/>
      <c r="N126" s="110"/>
    </row>
    <row r="127" spans="1:14" x14ac:dyDescent="0.25">
      <c r="A127" s="25"/>
      <c r="B127" s="25"/>
      <c r="C127" s="227"/>
      <c r="D127" s="228"/>
      <c r="E127" s="25"/>
      <c r="F127" s="25"/>
      <c r="G127" s="25"/>
      <c r="H127" s="110"/>
      <c r="I127" s="110"/>
      <c r="J127" s="229"/>
      <c r="L127" s="110"/>
      <c r="M127" s="110"/>
      <c r="N127" s="110"/>
    </row>
    <row r="128" spans="1:14" x14ac:dyDescent="0.25">
      <c r="A128" s="25"/>
      <c r="B128" s="25"/>
      <c r="C128" s="227"/>
      <c r="D128" s="228"/>
      <c r="E128" s="25"/>
      <c r="F128" s="25"/>
      <c r="G128" s="25"/>
      <c r="H128" s="110"/>
      <c r="I128" s="110"/>
      <c r="J128" s="229"/>
      <c r="L128" s="110"/>
      <c r="M128" s="110"/>
      <c r="N128" s="110"/>
    </row>
    <row r="129" spans="1:14" x14ac:dyDescent="0.25">
      <c r="A129" s="25"/>
      <c r="B129" s="25"/>
      <c r="C129" s="227"/>
      <c r="D129" s="228"/>
      <c r="E129" s="25"/>
      <c r="F129" s="25"/>
      <c r="G129" s="25"/>
      <c r="H129" s="110"/>
      <c r="I129" s="110"/>
      <c r="J129" s="229"/>
      <c r="L129" s="110"/>
      <c r="M129" s="110"/>
      <c r="N129" s="110"/>
    </row>
    <row r="130" spans="1:14" x14ac:dyDescent="0.25">
      <c r="A130" s="25"/>
      <c r="B130" s="25"/>
      <c r="C130" s="227"/>
      <c r="D130" s="228"/>
      <c r="E130" s="25"/>
      <c r="F130" s="25"/>
      <c r="G130" s="25"/>
      <c r="H130" s="110"/>
      <c r="I130" s="110"/>
      <c r="J130" s="229"/>
      <c r="L130" s="110"/>
      <c r="M130" s="110"/>
      <c r="N130" s="110"/>
    </row>
    <row r="131" spans="1:14" x14ac:dyDescent="0.25">
      <c r="A131" s="25"/>
      <c r="B131" s="25"/>
      <c r="C131" s="227"/>
      <c r="D131" s="228"/>
      <c r="E131" s="25"/>
      <c r="F131" s="25"/>
      <c r="G131" s="25"/>
      <c r="H131" s="110"/>
      <c r="I131" s="110"/>
      <c r="J131" s="229"/>
      <c r="L131" s="110"/>
      <c r="M131" s="110"/>
      <c r="N131" s="110"/>
    </row>
    <row r="132" spans="1:14" x14ac:dyDescent="0.25">
      <c r="A132" s="25"/>
      <c r="B132" s="25"/>
      <c r="C132" s="227"/>
      <c r="D132" s="228"/>
      <c r="E132" s="25"/>
      <c r="F132" s="25"/>
      <c r="G132" s="25"/>
      <c r="H132" s="110"/>
      <c r="I132" s="110"/>
      <c r="J132" s="229"/>
      <c r="L132" s="110"/>
      <c r="M132" s="110"/>
      <c r="N132" s="110"/>
    </row>
    <row r="133" spans="1:14" x14ac:dyDescent="0.25">
      <c r="A133" s="25"/>
      <c r="B133" s="25"/>
      <c r="C133" s="227"/>
      <c r="D133" s="228"/>
      <c r="E133" s="25"/>
      <c r="F133" s="25"/>
      <c r="G133" s="25"/>
      <c r="H133" s="110"/>
      <c r="I133" s="110"/>
      <c r="J133" s="229"/>
      <c r="L133" s="110"/>
      <c r="M133" s="110"/>
      <c r="N133" s="110"/>
    </row>
    <row r="134" spans="1:14" x14ac:dyDescent="0.25">
      <c r="A134" s="25"/>
      <c r="B134" s="25"/>
      <c r="C134" s="227"/>
      <c r="D134" s="228"/>
      <c r="E134" s="25"/>
      <c r="F134" s="25"/>
      <c r="G134" s="25"/>
      <c r="H134" s="110"/>
      <c r="I134" s="110"/>
      <c r="J134" s="229"/>
      <c r="L134" s="110"/>
      <c r="M134" s="110"/>
      <c r="N134" s="110"/>
    </row>
    <row r="135" spans="1:14" x14ac:dyDescent="0.25">
      <c r="A135" s="25"/>
      <c r="B135" s="25"/>
      <c r="C135" s="227"/>
      <c r="D135" s="228"/>
      <c r="E135" s="25"/>
      <c r="F135" s="25"/>
      <c r="G135" s="25"/>
      <c r="H135" s="110"/>
      <c r="I135" s="110"/>
      <c r="J135" s="229"/>
      <c r="L135" s="110"/>
      <c r="M135" s="110"/>
      <c r="N135" s="110"/>
    </row>
    <row r="136" spans="1:14" x14ac:dyDescent="0.25">
      <c r="A136" s="25"/>
      <c r="B136" s="25"/>
      <c r="C136" s="227"/>
      <c r="D136" s="228"/>
      <c r="E136" s="25"/>
      <c r="F136" s="25"/>
      <c r="G136" s="25"/>
      <c r="H136" s="110"/>
      <c r="I136" s="110"/>
      <c r="J136" s="229"/>
      <c r="L136" s="110"/>
      <c r="M136" s="110"/>
      <c r="N136" s="110"/>
    </row>
    <row r="137" spans="1:14" x14ac:dyDescent="0.25">
      <c r="A137" s="25"/>
      <c r="B137" s="25"/>
      <c r="C137" s="227"/>
      <c r="D137" s="228"/>
      <c r="E137" s="25"/>
      <c r="F137" s="25"/>
      <c r="G137" s="25"/>
      <c r="H137" s="110"/>
      <c r="I137" s="110"/>
      <c r="J137" s="229"/>
      <c r="L137" s="110"/>
      <c r="M137" s="110"/>
      <c r="N137" s="110"/>
    </row>
    <row r="138" spans="1:14" x14ac:dyDescent="0.25">
      <c r="A138" s="25"/>
      <c r="B138" s="25"/>
      <c r="C138" s="227"/>
      <c r="D138" s="228"/>
      <c r="E138" s="25"/>
      <c r="F138" s="25"/>
      <c r="G138" s="25"/>
      <c r="H138" s="110"/>
      <c r="I138" s="110"/>
      <c r="J138" s="229"/>
      <c r="L138" s="110"/>
      <c r="M138" s="110"/>
      <c r="N138" s="110"/>
    </row>
    <row r="139" spans="1:14" x14ac:dyDescent="0.25">
      <c r="A139" s="25"/>
      <c r="B139" s="25"/>
      <c r="C139" s="227"/>
      <c r="D139" s="228"/>
      <c r="E139" s="25"/>
      <c r="F139" s="25"/>
      <c r="G139" s="25"/>
      <c r="H139" s="110"/>
      <c r="I139" s="110"/>
      <c r="J139" s="229"/>
      <c r="L139" s="110"/>
      <c r="M139" s="110"/>
      <c r="N139" s="110"/>
    </row>
    <row r="140" spans="1:14" x14ac:dyDescent="0.25">
      <c r="A140" s="25"/>
      <c r="B140" s="25"/>
      <c r="C140" s="227"/>
      <c r="D140" s="228"/>
      <c r="E140" s="25"/>
      <c r="F140" s="25"/>
      <c r="G140" s="25"/>
      <c r="H140" s="110"/>
      <c r="I140" s="110"/>
      <c r="J140" s="229"/>
      <c r="L140" s="110"/>
      <c r="M140" s="110"/>
      <c r="N140" s="110"/>
    </row>
    <row r="141" spans="1:14" x14ac:dyDescent="0.25">
      <c r="A141" s="25"/>
      <c r="B141" s="25"/>
      <c r="C141" s="227"/>
      <c r="D141" s="228"/>
      <c r="E141" s="25"/>
      <c r="F141" s="25"/>
      <c r="G141" s="25"/>
      <c r="H141" s="110"/>
      <c r="I141" s="110"/>
      <c r="J141" s="229"/>
      <c r="L141" s="110"/>
      <c r="M141" s="110"/>
      <c r="N141" s="110"/>
    </row>
    <row r="142" spans="1:14" x14ac:dyDescent="0.25">
      <c r="A142" s="25"/>
      <c r="B142" s="25"/>
      <c r="C142" s="227"/>
      <c r="D142" s="228"/>
      <c r="E142" s="25"/>
      <c r="F142" s="25"/>
      <c r="G142" s="25"/>
      <c r="H142" s="110"/>
      <c r="I142" s="110"/>
      <c r="J142" s="229"/>
      <c r="L142" s="110"/>
      <c r="M142" s="110"/>
      <c r="N142" s="110"/>
    </row>
    <row r="143" spans="1:14" x14ac:dyDescent="0.25">
      <c r="A143" s="25"/>
      <c r="B143" s="25"/>
      <c r="C143" s="227"/>
      <c r="D143" s="228"/>
      <c r="E143" s="25"/>
      <c r="F143" s="25"/>
      <c r="G143" s="25"/>
      <c r="H143" s="110"/>
      <c r="I143" s="110"/>
      <c r="J143" s="229"/>
      <c r="L143" s="110"/>
      <c r="M143" s="110"/>
      <c r="N143" s="110"/>
    </row>
    <row r="144" spans="1:14" x14ac:dyDescent="0.25">
      <c r="A144" s="25"/>
      <c r="B144" s="25"/>
      <c r="C144" s="227"/>
      <c r="D144" s="228"/>
      <c r="E144" s="25"/>
      <c r="F144" s="25"/>
      <c r="G144" s="25"/>
      <c r="H144" s="110"/>
      <c r="I144" s="110"/>
      <c r="J144" s="229"/>
      <c r="L144" s="110"/>
      <c r="M144" s="110"/>
      <c r="N144" s="110"/>
    </row>
    <row r="145" spans="1:14" x14ac:dyDescent="0.25">
      <c r="A145" s="25"/>
      <c r="B145" s="25"/>
      <c r="C145" s="227"/>
      <c r="D145" s="228"/>
      <c r="E145" s="25"/>
      <c r="F145" s="25"/>
      <c r="G145" s="25"/>
      <c r="H145" s="110"/>
      <c r="I145" s="110"/>
      <c r="J145" s="229"/>
      <c r="L145" s="110"/>
      <c r="M145" s="110"/>
      <c r="N145" s="110"/>
    </row>
    <row r="146" spans="1:14" x14ac:dyDescent="0.25">
      <c r="A146" s="25"/>
      <c r="B146" s="25"/>
      <c r="C146" s="227"/>
      <c r="D146" s="228"/>
      <c r="E146" s="25"/>
      <c r="F146" s="25"/>
      <c r="G146" s="25"/>
      <c r="H146" s="110"/>
      <c r="I146" s="110"/>
      <c r="J146" s="229"/>
      <c r="L146" s="110"/>
      <c r="M146" s="110"/>
      <c r="N146" s="110"/>
    </row>
    <row r="147" spans="1:14" x14ac:dyDescent="0.25">
      <c r="A147" s="25"/>
      <c r="B147" s="25"/>
      <c r="C147" s="227"/>
      <c r="D147" s="228"/>
      <c r="E147" s="25"/>
      <c r="F147" s="25"/>
      <c r="G147" s="25"/>
      <c r="H147" s="110"/>
      <c r="I147" s="110"/>
      <c r="J147" s="229"/>
      <c r="L147" s="110"/>
      <c r="M147" s="110"/>
      <c r="N147" s="110"/>
    </row>
    <row r="148" spans="1:14" x14ac:dyDescent="0.25">
      <c r="A148" s="25"/>
      <c r="B148" s="25"/>
      <c r="C148" s="227"/>
      <c r="D148" s="228"/>
      <c r="E148" s="25"/>
      <c r="F148" s="25"/>
      <c r="G148" s="25"/>
      <c r="H148" s="110"/>
      <c r="I148" s="110"/>
      <c r="J148" s="229"/>
      <c r="L148" s="110"/>
      <c r="M148" s="110"/>
      <c r="N148" s="110"/>
    </row>
    <row r="149" spans="1:14" x14ac:dyDescent="0.25">
      <c r="A149" s="25"/>
      <c r="B149" s="25"/>
      <c r="C149" s="227"/>
      <c r="D149" s="228"/>
      <c r="E149" s="25"/>
      <c r="F149" s="25"/>
      <c r="G149" s="25"/>
      <c r="H149" s="110"/>
      <c r="I149" s="110"/>
      <c r="J149" s="229"/>
      <c r="L149" s="110"/>
      <c r="M149" s="110"/>
      <c r="N149" s="110"/>
    </row>
    <row r="150" spans="1:14" x14ac:dyDescent="0.25">
      <c r="A150" s="25"/>
      <c r="B150" s="25"/>
      <c r="C150" s="227"/>
      <c r="D150" s="228"/>
      <c r="E150" s="25"/>
      <c r="F150" s="25"/>
      <c r="G150" s="25"/>
      <c r="H150" s="110"/>
      <c r="I150" s="110"/>
      <c r="J150" s="229"/>
      <c r="L150" s="110"/>
      <c r="M150" s="110"/>
      <c r="N150" s="110"/>
    </row>
    <row r="151" spans="1:14" x14ac:dyDescent="0.25">
      <c r="A151" s="25"/>
      <c r="B151" s="25"/>
      <c r="C151" s="227"/>
      <c r="D151" s="228"/>
      <c r="E151" s="25"/>
      <c r="F151" s="25"/>
      <c r="G151" s="25"/>
      <c r="H151" s="110"/>
      <c r="I151" s="110"/>
      <c r="J151" s="229"/>
      <c r="L151" s="110"/>
      <c r="M151" s="110"/>
      <c r="N151" s="110"/>
    </row>
    <row r="152" spans="1:14" x14ac:dyDescent="0.25">
      <c r="A152" s="25"/>
      <c r="B152" s="25"/>
      <c r="C152" s="227"/>
      <c r="D152" s="228"/>
      <c r="E152" s="25"/>
      <c r="F152" s="25"/>
      <c r="G152" s="25"/>
      <c r="H152" s="110"/>
      <c r="I152" s="110"/>
      <c r="J152" s="229"/>
      <c r="L152" s="110"/>
      <c r="M152" s="110"/>
      <c r="N152" s="110"/>
    </row>
    <row r="153" spans="1:14" x14ac:dyDescent="0.25">
      <c r="A153" s="25"/>
      <c r="B153" s="25"/>
      <c r="C153" s="227"/>
      <c r="D153" s="228"/>
      <c r="E153" s="25"/>
      <c r="F153" s="25"/>
      <c r="G153" s="25"/>
      <c r="H153" s="110"/>
      <c r="I153" s="110"/>
      <c r="J153" s="229"/>
      <c r="L153" s="110"/>
      <c r="M153" s="110"/>
      <c r="N153" s="110"/>
    </row>
    <row r="154" spans="1:14" x14ac:dyDescent="0.25">
      <c r="A154" s="25"/>
      <c r="B154" s="25"/>
      <c r="C154" s="227"/>
      <c r="D154" s="228"/>
      <c r="E154" s="25"/>
      <c r="F154" s="25"/>
      <c r="G154" s="25"/>
      <c r="H154" s="110"/>
      <c r="I154" s="110"/>
      <c r="J154" s="229"/>
      <c r="L154" s="110"/>
      <c r="M154" s="110"/>
      <c r="N154" s="110"/>
    </row>
    <row r="155" spans="1:14" x14ac:dyDescent="0.25">
      <c r="A155" s="25"/>
      <c r="B155" s="25"/>
      <c r="C155" s="227"/>
      <c r="D155" s="228"/>
      <c r="E155" s="25"/>
      <c r="F155" s="25"/>
      <c r="G155" s="25"/>
      <c r="H155" s="110"/>
      <c r="I155" s="110"/>
      <c r="J155" s="229"/>
      <c r="L155" s="110"/>
      <c r="M155" s="110"/>
      <c r="N155" s="110"/>
    </row>
    <row r="156" spans="1:14" x14ac:dyDescent="0.25">
      <c r="A156" s="25"/>
      <c r="B156" s="25"/>
      <c r="C156" s="227"/>
      <c r="D156" s="228"/>
      <c r="E156" s="25"/>
      <c r="F156" s="25"/>
      <c r="G156" s="25"/>
      <c r="H156" s="110"/>
      <c r="I156" s="110"/>
      <c r="J156" s="229"/>
      <c r="L156" s="110"/>
      <c r="M156" s="110"/>
      <c r="N156" s="110"/>
    </row>
    <row r="157" spans="1:14" x14ac:dyDescent="0.25">
      <c r="A157" s="25"/>
      <c r="B157" s="25"/>
      <c r="C157" s="227"/>
      <c r="D157" s="228"/>
      <c r="E157" s="25"/>
      <c r="F157" s="25"/>
      <c r="G157" s="25"/>
      <c r="H157" s="110"/>
      <c r="I157" s="110"/>
      <c r="J157" s="229"/>
      <c r="L157" s="110"/>
      <c r="M157" s="110"/>
      <c r="N157" s="110"/>
    </row>
    <row r="158" spans="1:14" x14ac:dyDescent="0.25">
      <c r="A158" s="25"/>
      <c r="B158" s="25"/>
      <c r="C158" s="227"/>
      <c r="D158" s="228"/>
      <c r="E158" s="25"/>
      <c r="F158" s="25"/>
      <c r="G158" s="25"/>
      <c r="H158" s="110"/>
      <c r="I158" s="110"/>
      <c r="J158" s="229"/>
      <c r="L158" s="110"/>
      <c r="M158" s="110"/>
      <c r="N158" s="110"/>
    </row>
    <row r="159" spans="1:14" x14ac:dyDescent="0.25">
      <c r="A159" s="25"/>
      <c r="B159" s="25"/>
      <c r="C159" s="227"/>
      <c r="D159" s="228"/>
      <c r="E159" s="25"/>
      <c r="F159" s="25"/>
      <c r="G159" s="25"/>
      <c r="H159" s="110"/>
      <c r="I159" s="110"/>
      <c r="J159" s="229"/>
      <c r="L159" s="110"/>
      <c r="M159" s="110"/>
      <c r="N159" s="110"/>
    </row>
    <row r="160" spans="1:14" x14ac:dyDescent="0.25">
      <c r="A160" s="25"/>
      <c r="B160" s="25"/>
      <c r="C160" s="227"/>
      <c r="D160" s="228"/>
      <c r="E160" s="25"/>
      <c r="F160" s="25"/>
      <c r="G160" s="25"/>
      <c r="H160" s="110"/>
      <c r="I160" s="110"/>
      <c r="J160" s="229"/>
      <c r="L160" s="110"/>
      <c r="M160" s="110"/>
      <c r="N160" s="110"/>
    </row>
    <row r="161" spans="1:14" x14ac:dyDescent="0.25">
      <c r="A161" s="25"/>
      <c r="B161" s="25"/>
      <c r="C161" s="227"/>
      <c r="D161" s="228"/>
      <c r="E161" s="25"/>
      <c r="F161" s="25"/>
      <c r="G161" s="25"/>
      <c r="H161" s="110"/>
      <c r="I161" s="110"/>
      <c r="J161" s="229"/>
      <c r="L161" s="110"/>
      <c r="M161" s="110"/>
      <c r="N161" s="110"/>
    </row>
    <row r="162" spans="1:14" x14ac:dyDescent="0.25">
      <c r="A162" s="25"/>
      <c r="B162" s="25"/>
      <c r="C162" s="227"/>
      <c r="D162" s="228"/>
      <c r="E162" s="25"/>
      <c r="F162" s="25"/>
      <c r="G162" s="25"/>
      <c r="H162" s="110"/>
      <c r="I162" s="110"/>
      <c r="J162" s="229"/>
      <c r="L162" s="110"/>
      <c r="M162" s="110"/>
      <c r="N162" s="110"/>
    </row>
    <row r="163" spans="1:14" x14ac:dyDescent="0.25">
      <c r="A163" s="25"/>
      <c r="B163" s="25"/>
      <c r="C163" s="227"/>
      <c r="D163" s="228"/>
      <c r="E163" s="25"/>
      <c r="F163" s="25"/>
      <c r="G163" s="25"/>
      <c r="H163" s="110"/>
      <c r="I163" s="110"/>
      <c r="J163" s="229"/>
      <c r="L163" s="110"/>
      <c r="M163" s="110"/>
      <c r="N163" s="110"/>
    </row>
    <row r="164" spans="1:14" x14ac:dyDescent="0.25">
      <c r="A164" s="25"/>
      <c r="B164" s="25"/>
      <c r="C164" s="227"/>
      <c r="D164" s="228"/>
      <c r="E164" s="25"/>
      <c r="F164" s="25"/>
      <c r="G164" s="25"/>
      <c r="H164" s="110"/>
      <c r="I164" s="110"/>
      <c r="J164" s="229"/>
      <c r="L164" s="110"/>
      <c r="M164" s="110"/>
      <c r="N164" s="110"/>
    </row>
    <row r="165" spans="1:14" x14ac:dyDescent="0.25">
      <c r="A165" s="25"/>
      <c r="B165" s="25"/>
      <c r="C165" s="227"/>
      <c r="D165" s="228"/>
      <c r="E165" s="25"/>
      <c r="F165" s="25"/>
      <c r="G165" s="25"/>
      <c r="H165" s="110"/>
      <c r="I165" s="110"/>
      <c r="J165" s="229"/>
      <c r="L165" s="110"/>
      <c r="M165" s="110"/>
      <c r="N165" s="110"/>
    </row>
    <row r="166" spans="1:14" x14ac:dyDescent="0.25">
      <c r="A166" s="25"/>
      <c r="B166" s="25"/>
      <c r="C166" s="227"/>
      <c r="D166" s="228"/>
      <c r="E166" s="25"/>
      <c r="F166" s="25"/>
      <c r="G166" s="25"/>
      <c r="H166" s="110"/>
      <c r="I166" s="110"/>
      <c r="J166" s="229"/>
      <c r="L166" s="110"/>
      <c r="M166" s="110"/>
      <c r="N166" s="110"/>
    </row>
    <row r="167" spans="1:14" x14ac:dyDescent="0.25">
      <c r="A167" s="25"/>
      <c r="B167" s="25"/>
      <c r="C167" s="227"/>
      <c r="D167" s="228"/>
      <c r="E167" s="25"/>
      <c r="F167" s="25"/>
      <c r="G167" s="25"/>
      <c r="H167" s="110"/>
      <c r="I167" s="110"/>
      <c r="J167" s="229"/>
      <c r="L167" s="110"/>
      <c r="M167" s="110"/>
      <c r="N167" s="110"/>
    </row>
    <row r="168" spans="1:14" x14ac:dyDescent="0.25">
      <c r="A168" s="25"/>
      <c r="B168" s="25"/>
      <c r="C168" s="227"/>
      <c r="D168" s="228"/>
      <c r="E168" s="25"/>
      <c r="F168" s="25"/>
      <c r="G168" s="25"/>
      <c r="H168" s="110"/>
      <c r="I168" s="110"/>
      <c r="J168" s="229"/>
      <c r="L168" s="110"/>
      <c r="M168" s="110"/>
      <c r="N168" s="110"/>
    </row>
    <row r="169" spans="1:14" x14ac:dyDescent="0.25">
      <c r="A169" s="25"/>
      <c r="B169" s="25"/>
      <c r="C169" s="227"/>
      <c r="D169" s="228"/>
      <c r="E169" s="25"/>
      <c r="F169" s="25"/>
      <c r="G169" s="25"/>
      <c r="H169" s="110"/>
      <c r="I169" s="110"/>
      <c r="J169" s="229"/>
      <c r="L169" s="110"/>
      <c r="M169" s="110"/>
      <c r="N169" s="110"/>
    </row>
    <row r="170" spans="1:14" x14ac:dyDescent="0.25">
      <c r="A170" s="25"/>
      <c r="B170" s="25"/>
      <c r="C170" s="227"/>
      <c r="D170" s="228"/>
      <c r="E170" s="25"/>
      <c r="F170" s="25"/>
      <c r="G170" s="25"/>
      <c r="H170" s="110"/>
      <c r="I170" s="110"/>
      <c r="J170" s="229"/>
      <c r="L170" s="110"/>
      <c r="M170" s="110"/>
      <c r="N170" s="110"/>
    </row>
    <row r="171" spans="1:14" x14ac:dyDescent="0.25">
      <c r="A171" s="25"/>
      <c r="B171" s="25"/>
      <c r="C171" s="227"/>
      <c r="D171" s="228"/>
      <c r="E171" s="25"/>
      <c r="F171" s="25"/>
      <c r="G171" s="25"/>
      <c r="H171" s="110"/>
      <c r="I171" s="110"/>
      <c r="J171" s="229"/>
      <c r="L171" s="110"/>
      <c r="M171" s="110"/>
      <c r="N171" s="110"/>
    </row>
    <row r="172" spans="1:14" x14ac:dyDescent="0.25">
      <c r="A172" s="25"/>
      <c r="B172" s="25"/>
      <c r="C172" s="227"/>
      <c r="D172" s="228"/>
      <c r="E172" s="25"/>
      <c r="F172" s="25"/>
      <c r="G172" s="25"/>
      <c r="H172" s="110"/>
      <c r="I172" s="110"/>
      <c r="J172" s="229"/>
      <c r="L172" s="110"/>
      <c r="M172" s="110"/>
      <c r="N172" s="110"/>
    </row>
    <row r="173" spans="1:14" x14ac:dyDescent="0.25">
      <c r="A173" s="25"/>
      <c r="B173" s="25"/>
      <c r="C173" s="227"/>
      <c r="D173" s="228"/>
      <c r="E173" s="25"/>
      <c r="F173" s="25"/>
      <c r="G173" s="25"/>
      <c r="H173" s="110"/>
      <c r="I173" s="110"/>
      <c r="J173" s="229"/>
      <c r="L173" s="110"/>
      <c r="M173" s="110"/>
      <c r="N173" s="110"/>
    </row>
    <row r="174" spans="1:14" x14ac:dyDescent="0.25">
      <c r="A174" s="25"/>
      <c r="B174" s="25"/>
      <c r="C174" s="227"/>
      <c r="D174" s="228"/>
      <c r="E174" s="25"/>
      <c r="F174" s="25"/>
      <c r="G174" s="25"/>
      <c r="H174" s="110"/>
      <c r="I174" s="110"/>
      <c r="J174" s="229"/>
      <c r="L174" s="110"/>
      <c r="M174" s="110"/>
      <c r="N174" s="110"/>
    </row>
    <row r="175" spans="1:14" x14ac:dyDescent="0.25">
      <c r="A175" s="25"/>
      <c r="B175" s="25"/>
      <c r="C175" s="227"/>
      <c r="D175" s="228"/>
      <c r="E175" s="25"/>
      <c r="F175" s="25"/>
      <c r="G175" s="25"/>
      <c r="H175" s="110"/>
      <c r="I175" s="110"/>
      <c r="J175" s="229"/>
      <c r="L175" s="110"/>
      <c r="M175" s="110"/>
      <c r="N175" s="110"/>
    </row>
    <row r="176" spans="1:14" x14ac:dyDescent="0.25">
      <c r="A176" s="25"/>
      <c r="B176" s="25"/>
      <c r="C176" s="227"/>
      <c r="D176" s="228"/>
      <c r="E176" s="25"/>
      <c r="F176" s="25"/>
      <c r="G176" s="25"/>
      <c r="H176" s="110"/>
      <c r="I176" s="110"/>
      <c r="J176" s="229"/>
      <c r="L176" s="110"/>
      <c r="M176" s="110"/>
      <c r="N176" s="110"/>
    </row>
    <row r="177" spans="1:14" x14ac:dyDescent="0.25">
      <c r="A177" s="25"/>
      <c r="B177" s="25"/>
      <c r="C177" s="227"/>
      <c r="D177" s="228"/>
      <c r="E177" s="25"/>
      <c r="F177" s="25"/>
      <c r="G177" s="25"/>
      <c r="H177" s="110"/>
      <c r="I177" s="110"/>
      <c r="J177" s="229"/>
      <c r="L177" s="110"/>
      <c r="M177" s="110"/>
      <c r="N177" s="110"/>
    </row>
    <row r="178" spans="1:14" x14ac:dyDescent="0.25">
      <c r="A178" s="25"/>
      <c r="B178" s="25"/>
      <c r="C178" s="227"/>
      <c r="D178" s="228"/>
      <c r="E178" s="25"/>
      <c r="F178" s="25"/>
      <c r="G178" s="25"/>
      <c r="H178" s="110"/>
      <c r="I178" s="110"/>
      <c r="J178" s="229"/>
      <c r="L178" s="110"/>
      <c r="M178" s="110"/>
      <c r="N178" s="110"/>
    </row>
    <row r="179" spans="1:14" x14ac:dyDescent="0.25">
      <c r="A179" s="25"/>
      <c r="B179" s="25"/>
      <c r="C179" s="227"/>
      <c r="D179" s="228"/>
      <c r="E179" s="25"/>
      <c r="F179" s="25"/>
      <c r="G179" s="25"/>
      <c r="H179" s="110"/>
      <c r="I179" s="110"/>
      <c r="J179" s="229"/>
      <c r="L179" s="110"/>
      <c r="M179" s="110"/>
      <c r="N179" s="110"/>
    </row>
    <row r="180" spans="1:14" x14ac:dyDescent="0.25">
      <c r="A180" s="25"/>
      <c r="B180" s="25"/>
      <c r="C180" s="227"/>
      <c r="D180" s="228"/>
      <c r="E180" s="25"/>
      <c r="F180" s="25"/>
      <c r="G180" s="25"/>
      <c r="H180" s="110"/>
      <c r="I180" s="110"/>
      <c r="J180" s="229"/>
      <c r="L180" s="110"/>
      <c r="M180" s="110"/>
      <c r="N180" s="110"/>
    </row>
    <row r="181" spans="1:14" x14ac:dyDescent="0.25">
      <c r="A181" s="25"/>
      <c r="B181" s="25"/>
      <c r="C181" s="227"/>
      <c r="D181" s="228"/>
      <c r="E181" s="25"/>
      <c r="F181" s="25"/>
      <c r="G181" s="25"/>
      <c r="H181" s="110"/>
      <c r="I181" s="110"/>
      <c r="J181" s="229"/>
      <c r="L181" s="110"/>
      <c r="M181" s="110"/>
      <c r="N181" s="110"/>
    </row>
    <row r="182" spans="1:14" x14ac:dyDescent="0.25">
      <c r="A182" s="25"/>
      <c r="B182" s="25"/>
      <c r="C182" s="227"/>
      <c r="D182" s="228"/>
      <c r="E182" s="25"/>
      <c r="F182" s="25"/>
      <c r="G182" s="25"/>
      <c r="H182" s="110"/>
      <c r="I182" s="110"/>
      <c r="J182" s="229"/>
      <c r="L182" s="110"/>
      <c r="M182" s="110"/>
      <c r="N182" s="110"/>
    </row>
    <row r="183" spans="1:14" x14ac:dyDescent="0.25">
      <c r="A183" s="25"/>
      <c r="B183" s="25"/>
      <c r="C183" s="227"/>
      <c r="D183" s="228"/>
      <c r="E183" s="25"/>
      <c r="F183" s="25"/>
      <c r="G183" s="25"/>
      <c r="H183" s="110"/>
      <c r="I183" s="110"/>
      <c r="J183" s="229"/>
      <c r="L183" s="110"/>
      <c r="M183" s="110"/>
      <c r="N183" s="110"/>
    </row>
    <row r="184" spans="1:14" x14ac:dyDescent="0.25">
      <c r="A184" s="25"/>
      <c r="B184" s="25"/>
      <c r="C184" s="227"/>
      <c r="D184" s="228"/>
      <c r="E184" s="25"/>
      <c r="F184" s="25"/>
      <c r="G184" s="25"/>
      <c r="H184" s="110"/>
      <c r="I184" s="110"/>
      <c r="J184" s="229"/>
      <c r="L184" s="110"/>
      <c r="M184" s="110"/>
      <c r="N184" s="110"/>
    </row>
    <row r="185" spans="1:14" x14ac:dyDescent="0.25">
      <c r="A185" s="25"/>
      <c r="B185" s="25"/>
      <c r="C185" s="227"/>
      <c r="D185" s="228"/>
      <c r="E185" s="25"/>
      <c r="F185" s="25"/>
      <c r="G185" s="25"/>
      <c r="H185" s="110"/>
      <c r="I185" s="110"/>
      <c r="J185" s="229"/>
      <c r="L185" s="110"/>
      <c r="M185" s="110"/>
      <c r="N185" s="110"/>
    </row>
    <row r="186" spans="1:14" x14ac:dyDescent="0.25">
      <c r="A186" s="25"/>
      <c r="B186" s="25"/>
      <c r="C186" s="227"/>
      <c r="D186" s="228"/>
      <c r="E186" s="25"/>
      <c r="F186" s="25"/>
      <c r="G186" s="25"/>
      <c r="H186" s="110"/>
      <c r="I186" s="110"/>
      <c r="J186" s="229"/>
      <c r="L186" s="110"/>
      <c r="M186" s="110"/>
      <c r="N186" s="110"/>
    </row>
    <row r="187" spans="1:14" x14ac:dyDescent="0.25">
      <c r="A187" s="25"/>
      <c r="B187" s="25"/>
      <c r="C187" s="227"/>
      <c r="D187" s="228"/>
      <c r="E187" s="25"/>
      <c r="F187" s="25"/>
      <c r="G187" s="25"/>
      <c r="H187" s="110"/>
      <c r="I187" s="110"/>
      <c r="J187" s="229"/>
      <c r="L187" s="110"/>
      <c r="M187" s="110"/>
      <c r="N187" s="110"/>
    </row>
    <row r="188" spans="1:14" x14ac:dyDescent="0.25">
      <c r="A188" s="25"/>
      <c r="B188" s="25"/>
      <c r="C188" s="227"/>
      <c r="D188" s="228"/>
      <c r="E188" s="25"/>
      <c r="F188" s="25"/>
      <c r="G188" s="25"/>
      <c r="H188" s="110"/>
      <c r="I188" s="110"/>
      <c r="J188" s="229"/>
      <c r="L188" s="110"/>
      <c r="M188" s="110"/>
      <c r="N188" s="110"/>
    </row>
    <row r="189" spans="1:14" x14ac:dyDescent="0.25">
      <c r="A189" s="25"/>
      <c r="B189" s="25"/>
      <c r="C189" s="227"/>
      <c r="D189" s="228"/>
      <c r="E189" s="25"/>
      <c r="F189" s="25"/>
      <c r="G189" s="25"/>
      <c r="H189" s="110"/>
      <c r="I189" s="110"/>
      <c r="J189" s="229"/>
      <c r="L189" s="110"/>
      <c r="M189" s="110"/>
      <c r="N189" s="110"/>
    </row>
    <row r="190" spans="1:14" x14ac:dyDescent="0.25">
      <c r="A190" s="25"/>
      <c r="B190" s="25"/>
      <c r="C190" s="227"/>
      <c r="D190" s="228"/>
      <c r="E190" s="25"/>
      <c r="F190" s="25"/>
      <c r="G190" s="25"/>
      <c r="H190" s="110"/>
      <c r="I190" s="110"/>
      <c r="J190" s="229"/>
      <c r="L190" s="110"/>
      <c r="M190" s="110"/>
      <c r="N190" s="110"/>
    </row>
    <row r="191" spans="1:14" x14ac:dyDescent="0.25">
      <c r="A191" s="25"/>
      <c r="B191" s="25"/>
      <c r="C191" s="227"/>
      <c r="D191" s="228"/>
      <c r="E191" s="25"/>
      <c r="F191" s="25"/>
      <c r="G191" s="25"/>
      <c r="H191" s="110"/>
      <c r="I191" s="110"/>
      <c r="J191" s="229"/>
      <c r="L191" s="110"/>
      <c r="M191" s="110"/>
      <c r="N191" s="110"/>
    </row>
    <row r="192" spans="1:14" x14ac:dyDescent="0.25">
      <c r="A192" s="25"/>
      <c r="B192" s="25"/>
      <c r="C192" s="227"/>
      <c r="D192" s="228"/>
      <c r="E192" s="25"/>
      <c r="F192" s="25"/>
      <c r="G192" s="25"/>
      <c r="H192" s="110"/>
      <c r="I192" s="110"/>
      <c r="J192" s="229"/>
      <c r="L192" s="110"/>
      <c r="M192" s="110"/>
      <c r="N192" s="110"/>
    </row>
    <row r="193" spans="1:14" x14ac:dyDescent="0.25">
      <c r="A193" s="25"/>
      <c r="B193" s="25"/>
      <c r="C193" s="227"/>
      <c r="D193" s="228"/>
      <c r="E193" s="25"/>
      <c r="F193" s="25"/>
      <c r="G193" s="25"/>
      <c r="H193" s="110"/>
      <c r="I193" s="110"/>
      <c r="J193" s="229"/>
      <c r="L193" s="110"/>
      <c r="M193" s="110"/>
      <c r="N193" s="110"/>
    </row>
    <row r="194" spans="1:14" x14ac:dyDescent="0.25">
      <c r="A194" s="25"/>
      <c r="B194" s="25"/>
      <c r="C194" s="227"/>
      <c r="D194" s="228"/>
      <c r="E194" s="25"/>
      <c r="F194" s="25"/>
      <c r="G194" s="25"/>
      <c r="H194" s="110"/>
      <c r="I194" s="110"/>
      <c r="J194" s="229"/>
      <c r="L194" s="110"/>
      <c r="M194" s="110"/>
      <c r="N194" s="110"/>
    </row>
    <row r="195" spans="1:14" x14ac:dyDescent="0.25">
      <c r="A195" s="25"/>
      <c r="B195" s="25"/>
      <c r="C195" s="227"/>
      <c r="D195" s="228"/>
      <c r="E195" s="25"/>
      <c r="F195" s="25"/>
      <c r="G195" s="25"/>
      <c r="H195" s="110"/>
      <c r="I195" s="110"/>
      <c r="J195" s="229"/>
      <c r="L195" s="110"/>
      <c r="M195" s="110"/>
      <c r="N195" s="110"/>
    </row>
    <row r="196" spans="1:14" x14ac:dyDescent="0.25">
      <c r="A196" s="25"/>
      <c r="B196" s="25"/>
      <c r="C196" s="227"/>
      <c r="D196" s="228"/>
      <c r="E196" s="25"/>
      <c r="F196" s="25"/>
      <c r="G196" s="25"/>
      <c r="H196" s="110"/>
      <c r="I196" s="110"/>
      <c r="J196" s="229"/>
      <c r="L196" s="110"/>
      <c r="M196" s="110"/>
      <c r="N196" s="110"/>
    </row>
    <row r="197" spans="1:14" x14ac:dyDescent="0.25">
      <c r="A197" s="25"/>
      <c r="B197" s="25"/>
      <c r="C197" s="227"/>
      <c r="D197" s="228"/>
      <c r="E197" s="25"/>
      <c r="F197" s="25"/>
      <c r="G197" s="25"/>
      <c r="H197" s="110"/>
      <c r="I197" s="110"/>
      <c r="J197" s="229"/>
      <c r="L197" s="110"/>
      <c r="M197" s="110"/>
      <c r="N197" s="110"/>
    </row>
    <row r="198" spans="1:14" x14ac:dyDescent="0.25">
      <c r="A198" s="25"/>
      <c r="B198" s="25"/>
      <c r="C198" s="227"/>
      <c r="D198" s="228"/>
      <c r="E198" s="25"/>
      <c r="F198" s="25"/>
      <c r="G198" s="25"/>
      <c r="H198" s="110"/>
      <c r="I198" s="110"/>
      <c r="J198" s="229"/>
      <c r="L198" s="110"/>
      <c r="M198" s="110"/>
      <c r="N198" s="110"/>
    </row>
    <row r="199" spans="1:14" x14ac:dyDescent="0.25">
      <c r="A199" s="25"/>
      <c r="B199" s="25"/>
      <c r="C199" s="227"/>
      <c r="D199" s="228"/>
      <c r="E199" s="25"/>
      <c r="F199" s="25"/>
      <c r="G199" s="25"/>
      <c r="H199" s="110"/>
      <c r="I199" s="110"/>
      <c r="J199" s="229"/>
      <c r="L199" s="110"/>
      <c r="M199" s="110"/>
      <c r="N199" s="110"/>
    </row>
    <row r="200" spans="1:14" x14ac:dyDescent="0.25">
      <c r="A200" s="25"/>
      <c r="B200" s="25"/>
      <c r="C200" s="227"/>
      <c r="D200" s="228"/>
      <c r="E200" s="25"/>
      <c r="F200" s="25"/>
      <c r="G200" s="25"/>
      <c r="H200" s="110"/>
      <c r="I200" s="110"/>
      <c r="J200" s="229"/>
      <c r="L200" s="110"/>
      <c r="M200" s="110"/>
      <c r="N200" s="110"/>
    </row>
    <row r="201" spans="1:14" x14ac:dyDescent="0.25">
      <c r="A201" s="25"/>
      <c r="B201" s="25"/>
      <c r="C201" s="227"/>
      <c r="D201" s="228"/>
      <c r="E201" s="25"/>
      <c r="F201" s="25"/>
      <c r="G201" s="25"/>
      <c r="H201" s="110"/>
      <c r="I201" s="110"/>
      <c r="J201" s="229"/>
      <c r="L201" s="110"/>
      <c r="M201" s="110"/>
      <c r="N201" s="110"/>
    </row>
    <row r="202" spans="1:14" x14ac:dyDescent="0.25">
      <c r="A202" s="25"/>
      <c r="B202" s="25"/>
      <c r="C202" s="227"/>
      <c r="D202" s="228"/>
      <c r="E202" s="25"/>
      <c r="F202" s="25"/>
      <c r="G202" s="25"/>
      <c r="H202" s="110"/>
      <c r="I202" s="110"/>
      <c r="J202" s="229"/>
      <c r="L202" s="110"/>
      <c r="M202" s="110"/>
      <c r="N202" s="110"/>
    </row>
    <row r="203" spans="1:14" x14ac:dyDescent="0.25">
      <c r="A203" s="25"/>
      <c r="B203" s="25"/>
      <c r="C203" s="227"/>
      <c r="D203" s="228"/>
      <c r="E203" s="25"/>
      <c r="F203" s="25"/>
      <c r="G203" s="25"/>
      <c r="H203" s="110"/>
      <c r="I203" s="110"/>
      <c r="J203" s="229"/>
      <c r="L203" s="110"/>
      <c r="M203" s="110"/>
      <c r="N203" s="110"/>
    </row>
    <row r="204" spans="1:14" x14ac:dyDescent="0.25">
      <c r="A204" s="25"/>
      <c r="B204" s="25"/>
      <c r="C204" s="227"/>
      <c r="D204" s="228"/>
      <c r="E204" s="25"/>
      <c r="F204" s="25"/>
      <c r="G204" s="25"/>
      <c r="H204" s="110"/>
      <c r="I204" s="110"/>
      <c r="J204" s="229"/>
      <c r="L204" s="110"/>
      <c r="M204" s="110"/>
      <c r="N204" s="110"/>
    </row>
    <row r="205" spans="1:14" x14ac:dyDescent="0.25">
      <c r="A205" s="25"/>
      <c r="B205" s="25"/>
      <c r="C205" s="227"/>
      <c r="D205" s="228"/>
      <c r="E205" s="25"/>
      <c r="F205" s="25"/>
      <c r="G205" s="25"/>
      <c r="H205" s="110"/>
      <c r="I205" s="110"/>
      <c r="J205" s="229"/>
      <c r="L205" s="110"/>
      <c r="M205" s="110"/>
      <c r="N205" s="110"/>
    </row>
    <row r="206" spans="1:14" x14ac:dyDescent="0.25">
      <c r="A206" s="25"/>
      <c r="B206" s="25"/>
      <c r="C206" s="227"/>
      <c r="D206" s="228"/>
      <c r="E206" s="25"/>
      <c r="F206" s="25"/>
      <c r="G206" s="25"/>
      <c r="H206" s="110"/>
      <c r="I206" s="110"/>
      <c r="J206" s="229"/>
      <c r="L206" s="110"/>
      <c r="M206" s="110"/>
      <c r="N206" s="110"/>
    </row>
    <row r="207" spans="1:14" x14ac:dyDescent="0.25">
      <c r="A207" s="25"/>
      <c r="B207" s="25"/>
      <c r="C207" s="227"/>
      <c r="D207" s="228"/>
      <c r="E207" s="25"/>
      <c r="F207" s="25"/>
      <c r="G207" s="25"/>
      <c r="H207" s="110"/>
      <c r="I207" s="110"/>
      <c r="J207" s="229"/>
      <c r="L207" s="110"/>
      <c r="M207" s="110"/>
      <c r="N207" s="110"/>
    </row>
    <row r="208" spans="1:14" x14ac:dyDescent="0.25">
      <c r="A208" s="25"/>
      <c r="B208" s="25"/>
      <c r="C208" s="227"/>
      <c r="D208" s="228"/>
      <c r="E208" s="25"/>
      <c r="F208" s="25"/>
      <c r="G208" s="25"/>
      <c r="H208" s="110"/>
      <c r="I208" s="110"/>
      <c r="J208" s="229"/>
      <c r="L208" s="110"/>
      <c r="M208" s="110"/>
      <c r="N208" s="110"/>
    </row>
    <row r="209" spans="1:14" x14ac:dyDescent="0.25">
      <c r="A209" s="25"/>
      <c r="B209" s="25"/>
      <c r="C209" s="227"/>
      <c r="D209" s="228"/>
      <c r="E209" s="25"/>
      <c r="F209" s="25"/>
      <c r="G209" s="25"/>
      <c r="H209" s="110"/>
      <c r="I209" s="110"/>
      <c r="J209" s="229"/>
      <c r="L209" s="110"/>
      <c r="M209" s="110"/>
      <c r="N209" s="110"/>
    </row>
    <row r="210" spans="1:14" x14ac:dyDescent="0.25">
      <c r="A210" s="25"/>
      <c r="B210" s="25"/>
      <c r="C210" s="227"/>
      <c r="D210" s="228"/>
      <c r="E210" s="25"/>
      <c r="F210" s="25"/>
      <c r="G210" s="25"/>
      <c r="H210" s="110"/>
      <c r="I210" s="110"/>
      <c r="J210" s="229"/>
      <c r="L210" s="110"/>
      <c r="M210" s="110"/>
      <c r="N210" s="110"/>
    </row>
    <row r="211" spans="1:14" x14ac:dyDescent="0.25">
      <c r="A211" s="25"/>
      <c r="B211" s="25"/>
      <c r="C211" s="227"/>
      <c r="D211" s="228"/>
      <c r="E211" s="25"/>
      <c r="F211" s="25"/>
      <c r="G211" s="25"/>
      <c r="H211" s="110"/>
      <c r="I211" s="110"/>
      <c r="J211" s="229"/>
      <c r="L211" s="110"/>
      <c r="M211" s="110"/>
      <c r="N211" s="110"/>
    </row>
    <row r="212" spans="1:14" x14ac:dyDescent="0.25">
      <c r="A212" s="25"/>
      <c r="B212" s="25"/>
      <c r="C212" s="227"/>
      <c r="D212" s="228"/>
      <c r="E212" s="25"/>
      <c r="F212" s="25"/>
      <c r="G212" s="25"/>
      <c r="H212" s="110"/>
      <c r="I212" s="110"/>
      <c r="J212" s="229"/>
      <c r="L212" s="110"/>
      <c r="M212" s="110"/>
      <c r="N212" s="110"/>
    </row>
    <row r="213" spans="1:14" x14ac:dyDescent="0.25">
      <c r="A213" s="25"/>
      <c r="B213" s="25"/>
      <c r="C213" s="227"/>
      <c r="D213" s="228"/>
      <c r="E213" s="25"/>
      <c r="F213" s="25"/>
      <c r="G213" s="25"/>
      <c r="H213" s="110"/>
      <c r="I213" s="110"/>
      <c r="J213" s="229"/>
      <c r="L213" s="110"/>
      <c r="M213" s="110"/>
      <c r="N213" s="110"/>
    </row>
    <row r="214" spans="1:14" x14ac:dyDescent="0.25">
      <c r="A214" s="25"/>
      <c r="B214" s="25"/>
      <c r="C214" s="227"/>
      <c r="D214" s="228"/>
      <c r="E214" s="25"/>
      <c r="F214" s="25"/>
      <c r="G214" s="25"/>
      <c r="H214" s="110"/>
      <c r="I214" s="110"/>
      <c r="J214" s="229"/>
      <c r="L214" s="110"/>
      <c r="M214" s="110"/>
      <c r="N214" s="110"/>
    </row>
    <row r="215" spans="1:14" x14ac:dyDescent="0.25">
      <c r="A215" s="25"/>
      <c r="B215" s="25"/>
      <c r="C215" s="227"/>
      <c r="D215" s="228"/>
      <c r="E215" s="25"/>
      <c r="F215" s="25"/>
      <c r="G215" s="25"/>
      <c r="H215" s="110"/>
      <c r="I215" s="110"/>
      <c r="J215" s="229"/>
      <c r="L215" s="110"/>
      <c r="M215" s="110"/>
      <c r="N215" s="110"/>
    </row>
    <row r="216" spans="1:14" x14ac:dyDescent="0.25">
      <c r="A216" s="25"/>
      <c r="B216" s="25"/>
      <c r="C216" s="227"/>
      <c r="D216" s="228"/>
      <c r="E216" s="25"/>
      <c r="F216" s="25"/>
      <c r="G216" s="25"/>
      <c r="H216" s="110"/>
      <c r="I216" s="110"/>
      <c r="J216" s="229"/>
      <c r="L216" s="110"/>
      <c r="M216" s="110"/>
      <c r="N216" s="110"/>
    </row>
    <row r="217" spans="1:14" x14ac:dyDescent="0.25">
      <c r="A217" s="25"/>
      <c r="B217" s="25"/>
      <c r="C217" s="227"/>
      <c r="D217" s="228"/>
      <c r="E217" s="25"/>
      <c r="F217" s="25"/>
      <c r="G217" s="25"/>
      <c r="H217" s="110"/>
      <c r="I217" s="110"/>
      <c r="J217" s="229"/>
      <c r="L217" s="110"/>
      <c r="M217" s="110"/>
      <c r="N217" s="110"/>
    </row>
    <row r="218" spans="1:14" x14ac:dyDescent="0.25">
      <c r="A218" s="25"/>
      <c r="B218" s="25"/>
      <c r="C218" s="227"/>
      <c r="D218" s="228"/>
      <c r="E218" s="25"/>
      <c r="F218" s="25"/>
      <c r="G218" s="25"/>
      <c r="H218" s="110"/>
      <c r="I218" s="110"/>
      <c r="J218" s="229"/>
      <c r="L218" s="110"/>
      <c r="M218" s="110"/>
      <c r="N218" s="110"/>
    </row>
    <row r="219" spans="1:14" x14ac:dyDescent="0.25">
      <c r="A219" s="25"/>
      <c r="B219" s="25"/>
      <c r="C219" s="227"/>
      <c r="D219" s="228"/>
      <c r="E219" s="25"/>
      <c r="F219" s="25"/>
      <c r="G219" s="25"/>
      <c r="H219" s="110"/>
      <c r="I219" s="110"/>
      <c r="J219" s="229"/>
      <c r="L219" s="110"/>
      <c r="M219" s="110"/>
      <c r="N219" s="110"/>
    </row>
    <row r="220" spans="1:14" x14ac:dyDescent="0.25">
      <c r="A220" s="25"/>
      <c r="B220" s="25"/>
      <c r="C220" s="227"/>
      <c r="D220" s="228"/>
      <c r="E220" s="25"/>
      <c r="F220" s="25"/>
      <c r="G220" s="25"/>
      <c r="H220" s="110"/>
      <c r="I220" s="110"/>
      <c r="J220" s="229"/>
      <c r="L220" s="110"/>
      <c r="M220" s="110"/>
      <c r="N220" s="110"/>
    </row>
    <row r="221" spans="1:14" x14ac:dyDescent="0.25">
      <c r="A221" s="25"/>
      <c r="B221" s="25"/>
      <c r="C221" s="227"/>
      <c r="D221" s="228"/>
      <c r="E221" s="25"/>
      <c r="F221" s="25"/>
      <c r="G221" s="25"/>
      <c r="H221" s="110"/>
      <c r="I221" s="110"/>
      <c r="J221" s="229"/>
      <c r="L221" s="110"/>
      <c r="M221" s="110"/>
      <c r="N221" s="110"/>
    </row>
    <row r="222" spans="1:14" x14ac:dyDescent="0.25">
      <c r="A222" s="25"/>
      <c r="B222" s="25"/>
      <c r="C222" s="227"/>
      <c r="D222" s="228"/>
      <c r="E222" s="25"/>
      <c r="F222" s="25"/>
      <c r="G222" s="25"/>
      <c r="H222" s="110"/>
      <c r="I222" s="110"/>
      <c r="J222" s="229"/>
      <c r="L222" s="110"/>
      <c r="M222" s="110"/>
      <c r="N222" s="110"/>
    </row>
    <row r="223" spans="1:14" x14ac:dyDescent="0.25">
      <c r="A223" s="25"/>
      <c r="B223" s="25"/>
      <c r="C223" s="227"/>
      <c r="D223" s="228"/>
      <c r="E223" s="25"/>
      <c r="F223" s="25"/>
      <c r="G223" s="25"/>
      <c r="H223" s="110"/>
      <c r="I223" s="110"/>
      <c r="J223" s="229"/>
      <c r="L223" s="110"/>
      <c r="M223" s="110"/>
      <c r="N223" s="110"/>
    </row>
    <row r="224" spans="1:14" x14ac:dyDescent="0.25">
      <c r="A224" s="25"/>
      <c r="B224" s="25"/>
      <c r="C224" s="227"/>
      <c r="D224" s="228"/>
      <c r="E224" s="25"/>
      <c r="F224" s="25"/>
      <c r="G224" s="25"/>
      <c r="H224" s="110"/>
      <c r="I224" s="110"/>
      <c r="J224" s="229"/>
      <c r="L224" s="110"/>
      <c r="M224" s="110"/>
      <c r="N224" s="110"/>
    </row>
    <row r="225" spans="1:14" x14ac:dyDescent="0.25">
      <c r="A225" s="25"/>
      <c r="B225" s="25"/>
      <c r="C225" s="227"/>
      <c r="D225" s="228"/>
      <c r="E225" s="25"/>
      <c r="F225" s="25"/>
      <c r="G225" s="25"/>
      <c r="H225" s="110"/>
      <c r="I225" s="110"/>
      <c r="J225" s="229"/>
      <c r="L225" s="110"/>
      <c r="M225" s="110"/>
      <c r="N225" s="110"/>
    </row>
    <row r="226" spans="1:14" x14ac:dyDescent="0.25">
      <c r="A226" s="25"/>
      <c r="B226" s="25"/>
      <c r="C226" s="227"/>
      <c r="D226" s="228"/>
      <c r="E226" s="25"/>
      <c r="F226" s="25"/>
      <c r="G226" s="25"/>
      <c r="H226" s="110"/>
      <c r="I226" s="110"/>
      <c r="J226" s="229"/>
      <c r="L226" s="110"/>
      <c r="M226" s="110"/>
      <c r="N226" s="110"/>
    </row>
    <row r="227" spans="1:14" x14ac:dyDescent="0.25">
      <c r="A227" s="25"/>
      <c r="B227" s="25"/>
      <c r="C227" s="227"/>
      <c r="D227" s="228"/>
      <c r="E227" s="25"/>
      <c r="F227" s="25"/>
      <c r="G227" s="25"/>
      <c r="H227" s="110"/>
      <c r="I227" s="110"/>
      <c r="J227" s="229"/>
      <c r="L227" s="110"/>
      <c r="M227" s="110"/>
      <c r="N227" s="110"/>
    </row>
    <row r="228" spans="1:14" x14ac:dyDescent="0.25">
      <c r="A228" s="25"/>
      <c r="B228" s="25"/>
      <c r="C228" s="227"/>
      <c r="D228" s="228"/>
      <c r="E228" s="25"/>
      <c r="F228" s="25"/>
      <c r="G228" s="25"/>
      <c r="H228" s="110"/>
      <c r="I228" s="110"/>
      <c r="J228" s="229"/>
      <c r="L228" s="110"/>
      <c r="M228" s="110"/>
      <c r="N228" s="110"/>
    </row>
    <row r="229" spans="1:14" x14ac:dyDescent="0.25">
      <c r="A229" s="25"/>
      <c r="B229" s="25"/>
      <c r="C229" s="227"/>
      <c r="D229" s="228"/>
      <c r="E229" s="25"/>
      <c r="F229" s="25"/>
      <c r="G229" s="25"/>
      <c r="H229" s="110"/>
      <c r="I229" s="110"/>
      <c r="J229" s="229"/>
      <c r="L229" s="110"/>
      <c r="M229" s="110"/>
      <c r="N229" s="110"/>
    </row>
    <row r="230" spans="1:14" x14ac:dyDescent="0.25">
      <c r="A230" s="25"/>
      <c r="B230" s="25"/>
      <c r="C230" s="227"/>
      <c r="D230" s="228"/>
      <c r="E230" s="25"/>
      <c r="F230" s="25"/>
      <c r="G230" s="25"/>
      <c r="H230" s="110"/>
      <c r="I230" s="110"/>
      <c r="J230" s="229"/>
      <c r="L230" s="110"/>
      <c r="M230" s="110"/>
      <c r="N230" s="110"/>
    </row>
    <row r="231" spans="1:14" x14ac:dyDescent="0.25">
      <c r="A231" s="25"/>
      <c r="B231" s="25"/>
      <c r="C231" s="227"/>
      <c r="D231" s="228"/>
      <c r="E231" s="25"/>
      <c r="F231" s="25"/>
      <c r="G231" s="25"/>
      <c r="H231" s="110"/>
      <c r="I231" s="110"/>
      <c r="J231" s="229"/>
      <c r="L231" s="110"/>
      <c r="M231" s="110"/>
      <c r="N231" s="110"/>
    </row>
    <row r="232" spans="1:14" x14ac:dyDescent="0.25">
      <c r="A232" s="25"/>
      <c r="B232" s="25"/>
      <c r="C232" s="227"/>
      <c r="D232" s="228"/>
      <c r="E232" s="25"/>
      <c r="F232" s="25"/>
      <c r="G232" s="25"/>
      <c r="H232" s="110"/>
      <c r="I232" s="110"/>
      <c r="J232" s="229"/>
      <c r="L232" s="110"/>
      <c r="M232" s="110"/>
      <c r="N232" s="110"/>
    </row>
    <row r="233" spans="1:14" x14ac:dyDescent="0.25">
      <c r="A233" s="25"/>
      <c r="B233" s="25"/>
      <c r="C233" s="227"/>
      <c r="D233" s="228"/>
      <c r="E233" s="25"/>
      <c r="F233" s="25"/>
      <c r="G233" s="25"/>
      <c r="H233" s="110"/>
      <c r="I233" s="110"/>
      <c r="J233" s="229"/>
      <c r="L233" s="110"/>
      <c r="M233" s="110"/>
      <c r="N233" s="110"/>
    </row>
    <row r="234" spans="1:14" x14ac:dyDescent="0.25">
      <c r="A234" s="25"/>
      <c r="B234" s="25"/>
      <c r="C234" s="227"/>
      <c r="D234" s="228"/>
      <c r="E234" s="25"/>
      <c r="F234" s="25"/>
      <c r="G234" s="25"/>
      <c r="H234" s="110"/>
      <c r="I234" s="110"/>
      <c r="J234" s="229"/>
      <c r="L234" s="110"/>
      <c r="M234" s="110"/>
      <c r="N234" s="110"/>
    </row>
    <row r="235" spans="1:14" x14ac:dyDescent="0.25">
      <c r="A235" s="25"/>
      <c r="B235" s="25"/>
      <c r="C235" s="227"/>
      <c r="D235" s="228"/>
      <c r="E235" s="25"/>
      <c r="F235" s="25"/>
      <c r="G235" s="25"/>
      <c r="H235" s="110"/>
      <c r="I235" s="110"/>
      <c r="J235" s="229"/>
      <c r="L235" s="110"/>
      <c r="M235" s="110"/>
      <c r="N235" s="110"/>
    </row>
    <row r="236" spans="1:14" x14ac:dyDescent="0.25">
      <c r="A236" s="25"/>
      <c r="B236" s="25"/>
      <c r="C236" s="227"/>
      <c r="D236" s="228"/>
      <c r="E236" s="25"/>
      <c r="F236" s="25"/>
      <c r="G236" s="25"/>
      <c r="H236" s="110"/>
      <c r="I236" s="110"/>
      <c r="J236" s="229"/>
      <c r="L236" s="110"/>
      <c r="M236" s="110"/>
      <c r="N236" s="110"/>
    </row>
    <row r="237" spans="1:14" x14ac:dyDescent="0.25">
      <c r="A237" s="25"/>
      <c r="B237" s="25"/>
      <c r="C237" s="227"/>
      <c r="D237" s="228"/>
      <c r="E237" s="25"/>
      <c r="F237" s="25"/>
      <c r="G237" s="25"/>
      <c r="H237" s="110"/>
      <c r="I237" s="110"/>
      <c r="J237" s="229"/>
      <c r="L237" s="110"/>
      <c r="M237" s="110"/>
      <c r="N237" s="110"/>
    </row>
  </sheetData>
  <mergeCells count="46">
    <mergeCell ref="A64:A67"/>
    <mergeCell ref="B64:B67"/>
    <mergeCell ref="A76:A79"/>
    <mergeCell ref="B76:B79"/>
    <mergeCell ref="A72:A75"/>
    <mergeCell ref="B72:B75"/>
    <mergeCell ref="A68:A71"/>
    <mergeCell ref="B68:B71"/>
    <mergeCell ref="A84:A87"/>
    <mergeCell ref="B84:B87"/>
    <mergeCell ref="A88:A91"/>
    <mergeCell ref="B88:B91"/>
    <mergeCell ref="A80:A83"/>
    <mergeCell ref="B80:B83"/>
    <mergeCell ref="A10:A13"/>
    <mergeCell ref="B10:B13"/>
    <mergeCell ref="A26:A29"/>
    <mergeCell ref="B26:B29"/>
    <mergeCell ref="A22:A25"/>
    <mergeCell ref="B22:B25"/>
    <mergeCell ref="A18:A21"/>
    <mergeCell ref="B18:B21"/>
    <mergeCell ref="A42:A45"/>
    <mergeCell ref="B42:B45"/>
    <mergeCell ref="A38:A41"/>
    <mergeCell ref="B38:B41"/>
    <mergeCell ref="A60:A63"/>
    <mergeCell ref="B60:B63"/>
    <mergeCell ref="A50:A53"/>
    <mergeCell ref="B50:B53"/>
    <mergeCell ref="A46:A49"/>
    <mergeCell ref="B46:B49"/>
    <mergeCell ref="A54:A59"/>
    <mergeCell ref="B54:B59"/>
    <mergeCell ref="A5:N5"/>
    <mergeCell ref="A7:A8"/>
    <mergeCell ref="B7:B8"/>
    <mergeCell ref="C7:C8"/>
    <mergeCell ref="D7:G7"/>
    <mergeCell ref="H7:N7"/>
    <mergeCell ref="A34:A37"/>
    <mergeCell ref="B34:B37"/>
    <mergeCell ref="A14:A17"/>
    <mergeCell ref="B14:B17"/>
    <mergeCell ref="A30:A33"/>
    <mergeCell ref="B30:B33"/>
  </mergeCells>
  <pageMargins left="0.70866141732283472" right="0.51181102362204722" top="0.35433070866141736" bottom="0.35433070866141736" header="0.31496062992125984" footer="0.31496062992125984"/>
  <pageSetup paperSize="9" scale="95"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9"/>
  <sheetViews>
    <sheetView zoomScale="90" zoomScaleNormal="90" workbookViewId="0">
      <selection activeCell="E23" sqref="E23"/>
    </sheetView>
  </sheetViews>
  <sheetFormatPr defaultRowHeight="14.4" x14ac:dyDescent="0.3"/>
  <cols>
    <col min="1" max="1" width="6.33203125" customWidth="1"/>
    <col min="2" max="2" width="27.109375" customWidth="1"/>
    <col min="3" max="3" width="27.44140625" customWidth="1"/>
    <col min="4" max="4" width="18.44140625" customWidth="1"/>
    <col min="5" max="5" width="18.33203125" customWidth="1"/>
  </cols>
  <sheetData>
    <row r="2" spans="1:8" x14ac:dyDescent="0.3">
      <c r="H2" s="18" t="s">
        <v>357</v>
      </c>
    </row>
    <row r="4" spans="1:8" ht="44.25" customHeight="1" x14ac:dyDescent="0.3">
      <c r="A4" s="453" t="s">
        <v>358</v>
      </c>
      <c r="B4" s="453"/>
      <c r="C4" s="453"/>
      <c r="D4" s="453"/>
      <c r="E4" s="453"/>
      <c r="F4" s="453"/>
      <c r="G4" s="453"/>
      <c r="H4" s="453"/>
    </row>
    <row r="5" spans="1:8" ht="39" customHeight="1" x14ac:dyDescent="0.3">
      <c r="A5" s="457" t="s">
        <v>359</v>
      </c>
      <c r="B5" s="457" t="s">
        <v>360</v>
      </c>
      <c r="C5" s="457" t="s">
        <v>361</v>
      </c>
      <c r="D5" s="457" t="s">
        <v>362</v>
      </c>
      <c r="E5" s="454" t="s">
        <v>365</v>
      </c>
      <c r="F5" s="455"/>
      <c r="G5" s="455"/>
      <c r="H5" s="456"/>
    </row>
    <row r="6" spans="1:8" x14ac:dyDescent="0.3">
      <c r="A6" s="459"/>
      <c r="B6" s="459"/>
      <c r="C6" s="459"/>
      <c r="D6" s="459"/>
      <c r="E6" s="457" t="s">
        <v>363</v>
      </c>
      <c r="F6" s="454" t="s">
        <v>364</v>
      </c>
      <c r="G6" s="455"/>
      <c r="H6" s="456"/>
    </row>
    <row r="7" spans="1:8" ht="26.25" customHeight="1" x14ac:dyDescent="0.3">
      <c r="A7" s="458"/>
      <c r="B7" s="458"/>
      <c r="C7" s="458"/>
      <c r="D7" s="458"/>
      <c r="E7" s="458"/>
      <c r="F7" s="187">
        <v>2022</v>
      </c>
      <c r="G7" s="187">
        <v>2023</v>
      </c>
      <c r="H7" s="187">
        <v>2024</v>
      </c>
    </row>
    <row r="8" spans="1:8" ht="15" x14ac:dyDescent="0.25">
      <c r="A8" s="187">
        <v>1</v>
      </c>
      <c r="B8" s="187">
        <v>2</v>
      </c>
      <c r="C8" s="187">
        <v>3</v>
      </c>
      <c r="D8" s="187">
        <v>4</v>
      </c>
      <c r="E8" s="187">
        <v>5</v>
      </c>
      <c r="F8" s="187">
        <v>6</v>
      </c>
      <c r="G8" s="187">
        <v>7</v>
      </c>
      <c r="H8" s="187">
        <v>8</v>
      </c>
    </row>
    <row r="9" spans="1:8" s="2" customFormat="1" ht="15" x14ac:dyDescent="0.25">
      <c r="A9" s="55">
        <v>1</v>
      </c>
      <c r="B9" s="198" t="s">
        <v>214</v>
      </c>
      <c r="C9" s="198" t="s">
        <v>214</v>
      </c>
      <c r="D9" s="198" t="s">
        <v>214</v>
      </c>
      <c r="E9" s="198" t="s">
        <v>214</v>
      </c>
      <c r="F9" s="198" t="s">
        <v>214</v>
      </c>
      <c r="G9" s="198" t="s">
        <v>214</v>
      </c>
      <c r="H9" s="198" t="s">
        <v>214</v>
      </c>
    </row>
  </sheetData>
  <mergeCells count="8">
    <mergeCell ref="A4:H4"/>
    <mergeCell ref="F6:H6"/>
    <mergeCell ref="E6:E7"/>
    <mergeCell ref="E5:H5"/>
    <mergeCell ref="D5:D7"/>
    <mergeCell ref="C5:C7"/>
    <mergeCell ref="B5:B7"/>
    <mergeCell ref="A5:A7"/>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10</vt:i4>
      </vt:variant>
      <vt:variant>
        <vt:lpstr>Именованные диапазоны</vt:lpstr>
      </vt:variant>
      <vt:variant>
        <vt:i4>6</vt:i4>
      </vt:variant>
    </vt:vector>
  </HeadingPairs>
  <TitlesOfParts>
    <vt:vector size="16" baseType="lpstr">
      <vt:lpstr>Титул</vt:lpstr>
      <vt:lpstr>Паспорт МП</vt:lpstr>
      <vt:lpstr>Паспорт ПП1</vt:lpstr>
      <vt:lpstr>Паспорт ПП2</vt:lpstr>
      <vt:lpstr>таблица 1</vt:lpstr>
      <vt:lpstr>таблица 2</vt:lpstr>
      <vt:lpstr>таблица 3</vt:lpstr>
      <vt:lpstr>таблица 4 </vt:lpstr>
      <vt:lpstr>Таблица 5</vt:lpstr>
      <vt:lpstr>Комплексный план 2024</vt:lpstr>
      <vt:lpstr>'Комплексный план 2024'!Заголовки_для_печати</vt:lpstr>
      <vt:lpstr>'таблица 1'!Заголовки_для_печати</vt:lpstr>
      <vt:lpstr>'таблица 2'!Заголовки_для_печати</vt:lpstr>
      <vt:lpstr>'таблица 3'!Заголовки_для_печати</vt:lpstr>
      <vt:lpstr>'таблица 4 '!Заголовки_для_печати</vt:lpstr>
      <vt:lpstr>'таблица 3'!Область_печати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Кравчун Людмила Владимировна</dc:creator>
  <cp:lastModifiedBy>PC1</cp:lastModifiedBy>
  <cp:lastPrinted>2025-01-16T09:47:00Z</cp:lastPrinted>
  <dcterms:created xsi:type="dcterms:W3CDTF">2013-09-11T05:31:53Z</dcterms:created>
  <dcterms:modified xsi:type="dcterms:W3CDTF">2025-01-16T13:35:01Z</dcterms:modified>
</cp:coreProperties>
</file>