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30" windowWidth="18060" windowHeight="12735"/>
  </bookViews>
  <sheets>
    <sheet name="план реали на 2025" sheetId="8" r:id="rId1"/>
  </sheets>
  <definedNames>
    <definedName name="_xlnm._FilterDatabase" localSheetId="0" hidden="1">'план реали на 2025'!$A$12:$AN$165</definedName>
    <definedName name="_xlnm.Print_Titles" localSheetId="0">'план реали на 2025'!$9:$12</definedName>
    <definedName name="_xlnm.Print_Area" localSheetId="0">'план реали на 2025'!$A$1:$AH$192</definedName>
  </definedNames>
  <calcPr calcId="125725"/>
</workbook>
</file>

<file path=xl/calcChain.xml><?xml version="1.0" encoding="utf-8"?>
<calcChain xmlns="http://schemas.openxmlformats.org/spreadsheetml/2006/main">
  <c r="G162" i="8"/>
  <c r="G117"/>
  <c r="G48"/>
  <c r="G44"/>
  <c r="G126" l="1"/>
  <c r="G40" l="1"/>
  <c r="G67" s="1"/>
  <c r="G72" l="1"/>
  <c r="G87" l="1"/>
  <c r="G105" l="1"/>
  <c r="G97"/>
  <c r="G83" l="1"/>
  <c r="G147" l="1"/>
  <c r="G110"/>
  <c r="G164" l="1"/>
  <c r="G165" s="1"/>
  <c r="G169" s="1"/>
</calcChain>
</file>

<file path=xl/sharedStrings.xml><?xml version="1.0" encoding="utf-8"?>
<sst xmlns="http://schemas.openxmlformats.org/spreadsheetml/2006/main" count="1064" uniqueCount="297">
  <si>
    <t>I</t>
  </si>
  <si>
    <t>II</t>
  </si>
  <si>
    <t>III</t>
  </si>
  <si>
    <t>IV</t>
  </si>
  <si>
    <t>Х</t>
  </si>
  <si>
    <t xml:space="preserve">Основное мероприятие 1.8
Создание условий для модернизации инфраструктуры образовательных организаций
</t>
  </si>
  <si>
    <t>Основное мероприятие 4.1 Обеспечение присмотра и ухода за детьми, включая организацию их питания и режима дня</t>
  </si>
  <si>
    <t>(подпись)</t>
  </si>
  <si>
    <t>(расшифровка подписи)</t>
  </si>
  <si>
    <t>Согласовано:</t>
  </si>
  <si>
    <t>___________________ Т.А. Анисимова</t>
  </si>
  <si>
    <t xml:space="preserve">Руководитель Управления ЭРПиИН </t>
  </si>
  <si>
    <t>Л.В. Кравчун</t>
  </si>
  <si>
    <t>Руководитель УФКиС</t>
  </si>
  <si>
    <t>№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</si>
  <si>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</si>
  <si>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</si>
  <si>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</si>
  <si>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Объём ресурсного обеспечения на очередной финансовый год, тыс.руб.</t>
  </si>
  <si>
    <t>Основное мероприятие 1.1 Развитие форм и моделей предоставления дошкольного образования</t>
  </si>
  <si>
    <t>Основное мероприятие 1.2 Реализация отдельных мероприятий регионального проекта «Поддержка семей, имеющих детей»</t>
  </si>
  <si>
    <t>Основное мероприятие 1.4  Развитие системы оценки качества образования</t>
  </si>
  <si>
    <t xml:space="preserve">Основное мероприятие 1.6
Создание условий для выявления и поддержки одаренных детей
</t>
  </si>
  <si>
    <t>Основное мероприятие 1.7 
Реализация отдельных мероприятий региональных проектов «Учитель будущего», «Социальные лифты для каждого»</t>
  </si>
  <si>
    <t xml:space="preserve">Основное мероприятие 2.2 Организация временного трудоустройства подростков                 </t>
  </si>
  <si>
    <t xml:space="preserve">Основное мероприятие 3.2
Проведение мероприятий военно-патриотической и гражданско-патриотической направленности
</t>
  </si>
  <si>
    <t>Основное мероприятие 4.4  Организация питания обучающихся 1 - 4 классов в муниципальных образовательных организациях, реализующих образовательную программу начального общего образования</t>
  </si>
  <si>
    <t>Основное мероприятие 4.5    Предоставление общего образования</t>
  </si>
  <si>
    <t>Основное мероприятие 4.6 Мероприятия, связанные с повышением оплаты труда отдельных категорий работников в сфере образования</t>
  </si>
  <si>
    <r>
      <rPr>
        <b/>
        <sz val="11"/>
        <rFont val="Times New Roman"/>
        <family val="1"/>
        <charset val="204"/>
      </rPr>
      <t>Основное мероприятие 4.11
 Обеспечение выполнения обязательств по гарантиям и компенсациям работников</t>
    </r>
    <r>
      <rPr>
        <sz val="11"/>
        <rFont val="Times New Roman"/>
        <family val="1"/>
        <charset val="204"/>
      </rPr>
      <t xml:space="preserve">
</t>
    </r>
  </si>
  <si>
    <t>V</t>
  </si>
  <si>
    <t>Основное мероприятие  4.10 Обеспечение деятельности  Управления образования</t>
  </si>
  <si>
    <t>Основное мероприятие 1.5  Реализация отдельных мероприятий регионального проекта «Успех каждого ребёнка»</t>
  </si>
  <si>
    <t>Основное мероприятие   1.10   Укрепление материально-технической базы и создание безопасных условий в организациях в сфере образования</t>
  </si>
  <si>
    <t xml:space="preserve">Основное мероприятие 2.1  Организация отдыха детей </t>
  </si>
  <si>
    <t>Подпрограмма 2  Отдых детей и трудоустройство подростков</t>
  </si>
  <si>
    <t xml:space="preserve">Подпрограмма 3  Дети и молодежь </t>
  </si>
  <si>
    <t>Подпрограмма 4 Обеспечение реализации муниципальной программы</t>
  </si>
  <si>
    <t>Основное мероприятие 4.7  Организация предоставления дополнительного образования детям</t>
  </si>
  <si>
    <t xml:space="preserve">Подпрограмма 1 Развитие дошкольного, общего и дополнительного образования детей 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</si>
  <si>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</si>
  <si>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</si>
  <si>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</si>
  <si>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</si>
  <si>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</si>
  <si>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</si>
  <si>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</si>
  <si>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</si>
  <si>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</si>
  <si>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</t>
  </si>
  <si>
    <t>2.1</t>
  </si>
  <si>
    <t>2.1.1</t>
  </si>
  <si>
    <t>2.1.2</t>
  </si>
  <si>
    <t>2.2</t>
  </si>
  <si>
    <t>3</t>
  </si>
  <si>
    <t>3.1</t>
  </si>
  <si>
    <t>3.1.1</t>
  </si>
  <si>
    <t>3.1.2</t>
  </si>
  <si>
    <t>3.1.3</t>
  </si>
  <si>
    <t>3.2</t>
  </si>
  <si>
    <t>3.2.1</t>
  </si>
  <si>
    <t>3.2.2</t>
  </si>
  <si>
    <t>4</t>
  </si>
  <si>
    <t>4.1</t>
  </si>
  <si>
    <t>4.1.1</t>
  </si>
  <si>
    <t>4.1.2</t>
  </si>
  <si>
    <t>4.2</t>
  </si>
  <si>
    <t>4.3</t>
  </si>
  <si>
    <t>4.4</t>
  </si>
  <si>
    <t>4.5</t>
  </si>
  <si>
    <t>4.5.1</t>
  </si>
  <si>
    <t>4.5.2</t>
  </si>
  <si>
    <t>4.6</t>
  </si>
  <si>
    <t>4.7</t>
  </si>
  <si>
    <t>4.7.1</t>
  </si>
  <si>
    <t>4.7.2</t>
  </si>
  <si>
    <t>4.8</t>
  </si>
  <si>
    <t>4.9</t>
  </si>
  <si>
    <t>4.10</t>
  </si>
  <si>
    <t>4.11</t>
  </si>
  <si>
    <t>Исполнитель:</t>
  </si>
  <si>
    <t>Мероприятие 3.2.2                                                                                                             Участие в республиканских, межрегиональных, всероссийских мероприятиях патриотической направленности, в т.ч. для молодежи допризывного возраста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</si>
  <si>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</si>
  <si>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</si>
  <si>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</si>
  <si>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</si>
  <si>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Всего по Программе:</t>
  </si>
  <si>
    <t>УТВЕРЖДАЮ:</t>
  </si>
  <si>
    <t>М.П.</t>
  </si>
  <si>
    <t>Руководитель УКиНП</t>
  </si>
  <si>
    <t>4.5.3</t>
  </si>
  <si>
    <t>Мероприятие 1.8.1                                                                                                             Проведение текущего ремонта в образовательных организациях и обустройство прилегающих территорий</t>
  </si>
  <si>
    <t>Мероприятие 1.8.2                                                                                                     Обеспечение  доступа к сети интернет образовательных организаций</t>
  </si>
  <si>
    <t>Мероприятие 4.7.2                                                                                                         Обеспечение персонифицированного финансирования дополнительного образования детей</t>
  </si>
  <si>
    <t>Мероприятие 3.1.1 Организация и проведение муниципальных мероприятий, направленных на развитие добровольчества, пропаганды семейных ценностей, ЗОЖ, развитие творческого потенциала молодежи</t>
  </si>
  <si>
    <t>Мероприятие 3.1.2  Участие в республиканских и российских мероприятиях, направленных на развитие молодежи</t>
  </si>
  <si>
    <t>Мероприятие 3.1.3  Поддержка социальных инициатив молодежи (Проектный комитет, премия «УСПЕХ»)</t>
  </si>
  <si>
    <t xml:space="preserve">Мероприятие 4.5.2  Организация питания обучающихся льготной категории и воспитанников пришкольных интернатов </t>
  </si>
  <si>
    <t>Мероприятие 4.5.1 Обеспечение осуществления общего образования</t>
  </si>
  <si>
    <t>3.2.3</t>
  </si>
  <si>
    <t>4.5.4</t>
  </si>
  <si>
    <t>Мероприятие 3.2.3                                                                                                             Проведение муниципальных мероприятий, направленных на формирование системы профилактики экстремизма и терроризма, предупреждения межнациональных (межэтнических) конфликтов</t>
  </si>
  <si>
    <t>Руководитель Финуправления</t>
  </si>
  <si>
    <t>С.К. Росликова</t>
  </si>
  <si>
    <t>Основное мероприятие   1.11  Реализация народных проектов в сфере образования, прошедших отбор в рамках проекта "Народный бюджет"</t>
  </si>
  <si>
    <t>Мероприятие 4.5.4 Организация бесплатного горячего питания обучающихся, получающих начальное общее образование в образовательных организациях</t>
  </si>
  <si>
    <t xml:space="preserve">Целевой индикатор и показатель </t>
  </si>
  <si>
    <t>Наименование, единица измерения</t>
  </si>
  <si>
    <t>Значение</t>
  </si>
  <si>
    <t>Доля обучающихся по основным образовательным программам начального общего, основного общего и среднего общего образования, участвующих в олимпиадах и конкурсах различного уровня, %</t>
  </si>
  <si>
    <t xml:space="preserve">Количество детей, охваченных отдыхом в каникулярное время, чел.
Количество детей, находящихся в трудной жизненной ситуации, охваченных отдыхом в каникулярное время, чел.
</t>
  </si>
  <si>
    <t>Уровень удовлетворенности населения качеством дошкольного образования от общего числа опрошенных родителей, дети которых посещают детские дошкольные организации, %</t>
  </si>
  <si>
    <t>Уровень соблюдения установленных сроков утверждения Комплексного плана действий по реализации Программы и внесения в него изменений, %</t>
  </si>
  <si>
    <t>Руководитель Управления образования</t>
  </si>
  <si>
    <t>О.М. Бабенко</t>
  </si>
  <si>
    <t>Ответственный исполнитель</t>
  </si>
  <si>
    <t>Ожидаемый непосредственный результат (краткое описание)</t>
  </si>
  <si>
    <t>Задача 1. Создание условий для раннего развития детей</t>
  </si>
  <si>
    <t>Проектные мероприятия</t>
  </si>
  <si>
    <t>Процессные мероприятия</t>
  </si>
  <si>
    <t>Задача 3. Создание современных условий в образовательных организациях в соответствии с требованиями законодательства</t>
  </si>
  <si>
    <t>Задача 1. Организация отдыха детей</t>
  </si>
  <si>
    <t>Задача 2. Организация трудоустройства детей в каникулярное время</t>
  </si>
  <si>
    <t>Задача 1. Создание условий для реализации потенциала молодежи в социально-экономической сфере</t>
  </si>
  <si>
    <t>Задача 2. Создание условий для развития гражданско-патриотического воспитания граждан</t>
  </si>
  <si>
    <t>Задача 2. Обеспечение управления реализацией мероприятий Программы на муниципальном уровне</t>
  </si>
  <si>
    <t>Задача 2. Создание условий для повышения качества реализации образовательных программ</t>
  </si>
  <si>
    <t>Доля детей в возрасте от 1 до 6 лет, получающих дошкольное образование и (или) содержание в муниципальных образовательных организациях в общей численности детей в возрасте 1-6 лет, %</t>
  </si>
  <si>
    <t>Созданы условия для детей в возрасте до трех лет в дошкольных образовательных организациях и обеспечен 100% охват дошкольным образованием детей в возрасте от 1 до 6 лет</t>
  </si>
  <si>
    <t>Оказаны услуги психолого-педагогической, методической и консультативной помощи родителям (законным представителям) детей.</t>
  </si>
  <si>
    <t>Повышено качество образования, выраженное в получении документа об уровне образования всеми  выпускниками 11 (12) классов муниципальных общеобразовательных организаций</t>
  </si>
  <si>
    <t>Увеличение числа обучающихся, участников мероприятий различных уровней, Всероссийских проектов</t>
  </si>
  <si>
    <t xml:space="preserve">Увеличение количества обучающихся, принимающих участие в муниципальных, республиканских, всероссийских олимпиадах, конкурсах, конференциях, соревнованиях, фестивалях.    
Популяризация видов спорта, привлечение учащихся к занятиям физической культурой и спортом. 
Обеспечение занятости обучающихся во внеурочное время.
Развитие творческих способностей обучающихся
</t>
  </si>
  <si>
    <t>Повышение профессионального мастерства педагогических работников</t>
  </si>
  <si>
    <t>Уменьшение физического износа и разрушение зданий (помещений)  образовательных организаций. Соблюдение требований санитарных норм и правил образовательными организациями и муниципальным учреждением</t>
  </si>
  <si>
    <t xml:space="preserve">Повышение качества предоставляемых услуг.
Повышение уровня удовлетворенности населения качеством образования
</t>
  </si>
  <si>
    <t xml:space="preserve">Повышение качества предоставляемых услуг </t>
  </si>
  <si>
    <t>Обеспечение охвата детей отдыхом, в том числе находящихся в трудной жизненной ситуации, не ниже показателей предшествующего периода</t>
  </si>
  <si>
    <t>Обеспечение трудовой занятости детей в возрасте от 14 до 18 лет, не ниже показателей предшествующего периода</t>
  </si>
  <si>
    <t>Увеличение числа детей и молодежи, участвующей в добровольческой деятельности, в деятельности общественных объединений</t>
  </si>
  <si>
    <t>Удовлетворение потребности населения в получении дошкольного образования</t>
  </si>
  <si>
    <t>Создание качественных условий образовательной деятельности</t>
  </si>
  <si>
    <t>Создание качественных условий для реализации молодёжной политики</t>
  </si>
  <si>
    <t>Обеспечение выполнения задач подпрограммы, достижение целевых показателей</t>
  </si>
  <si>
    <t>Обеспечение выполнения задач подпрограммы, достижение целевых  показателей</t>
  </si>
  <si>
    <t>Основное мероприятие  4.2 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</si>
  <si>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Увеличение числа учащихся, участников мероприятий патриотической  направленности различных уровней</t>
  </si>
  <si>
    <t>Главный бухгалтер</t>
  </si>
  <si>
    <t xml:space="preserve">Доля выпускников муниципальных общеобразовательных организаций, не получивших аттестат о среднем общем образовании, в общей численности выпускников муниципальных общеобразовательных  организаций, %
</t>
  </si>
  <si>
    <t>В образовательных организациях проведен текущий ремонт и обустройство прилегающих территорий</t>
  </si>
  <si>
    <t xml:space="preserve">В образовательных организациях обеспечен доступ к сети интернет </t>
  </si>
  <si>
    <t>Организация и проведение муниципальных мероприятий, направленных на развитие добровольчества, пропаганды семейных ценностей, ЗОЖ, развитие творческого потенциала молодежи</t>
  </si>
  <si>
    <t>Участие в республиканских и российских мероприятиях, направленных на развитие молодежи</t>
  </si>
  <si>
    <t>Увеличение количества социальных инициатив молодежи</t>
  </si>
  <si>
    <t>Проведение муниципальных мероприятий патриотической направленности</t>
  </si>
  <si>
    <t>Участие в республиканских, межрегиональных, всероссийских мероприятиях патриотической направленности</t>
  </si>
  <si>
    <t>Проведение муниципальных мероприятий, направленных на формирование системы профилактики экстремизма и терроризма, предупреждения межнациональных (межэтнических) конфликтов</t>
  </si>
  <si>
    <t xml:space="preserve">Обеспечение присмотра и ухода за детьми  </t>
  </si>
  <si>
    <t>Осуществление бесплатного питания льготной категории  детей, посещающих образовательные организации, реализующие образовательную программу дошкольного образования</t>
  </si>
  <si>
    <t>Обеспечение осуществления общего образования</t>
  </si>
  <si>
    <t xml:space="preserve">Организация питания обучающихся льготной категории и воспитанников пришкольных интернатов </t>
  </si>
  <si>
    <t>Организация бесплатного горячего питания обучающихся, получающих начальное общее образование в образовательных организациях</t>
  </si>
  <si>
    <t>Обеспечение предоставления дополнительного  образования</t>
  </si>
  <si>
    <t>Обеспечение персонифицированного финансирования дополнительного образования детей</t>
  </si>
  <si>
    <t>Мероприятие 2.1.1  Организация отдыха детей в загородных лагерях за пределами муниципального округа «Усинск» Республики Коми</t>
  </si>
  <si>
    <t>Мероприятие 2.1.2  Организация отдыха детей на территории муниципального округа «Усинск» Республики Коми</t>
  </si>
  <si>
    <t>Основное мероприятие 4.3 Реализация муниципальными дошкольными и муниципальными общеобразовательными организациями в Республике Коми образовательных программ</t>
  </si>
  <si>
    <t xml:space="preserve">Основное мероприятие  4.9 Функционирование аппарата Управления образования администрации округа «Усинск» </t>
  </si>
  <si>
    <t>Основное мероприятие 3.1
Реализация отдельных мероприятий регионального проекта «Социальная активность» и регионального проекта «Развитие системы поддержки молодежи («Молодежь России»)»</t>
  </si>
  <si>
    <t>Первый заместитель главы администрации муниципального округа "Усинск" Республики Коми</t>
  </si>
  <si>
    <t>Доля молодежи в возрасте от 14 до 35 лет, участвующей в мероприятиях патриотической направленности, в общем количестве молодежи муниципального округа «Усинск» Республики Коми, %</t>
  </si>
  <si>
    <t>Организация отдыха детей в загородных лагерях за пределами муниципального округа «Усинск» Республики Коми</t>
  </si>
  <si>
    <t>Организация отдыха детей на территории муниципального округа «Усинск» Республики Коми</t>
  </si>
  <si>
    <t>3.3</t>
  </si>
  <si>
    <t>Т.А. Новоселов</t>
  </si>
  <si>
    <t>Контрольное  событие № 2.  Обеспечены местами в ДОО 100%  детей в возрасте до 3-х лет от  общей численности  детей, поставленных  на учет для предоставления места в ДОО</t>
  </si>
  <si>
    <t xml:space="preserve">Доля молодежи, задействованной в мероприятиях по вовлечению в творческую деятельность, от общего числа молодежи в муниципального округа «Усинск» Республики Коми», %
</t>
  </si>
  <si>
    <t xml:space="preserve">Доля образовательных организаций, отвечающих требованиям антитеррористической защищенности,%       </t>
  </si>
  <si>
    <t xml:space="preserve">Доля  образовательных  организаций,  оснащенных  современными средствами пожарной автоматики,%  </t>
  </si>
  <si>
    <t>Количество объектов (территорий) муниципальных образовательных организаций, на которых выполнены мероприятия по обеспечению комплексной безопасности,ед.</t>
  </si>
  <si>
    <t>Количество образовательных организаций, отвечающих требованиям безопасности обучающихся, воспитанников и работников образовательных организаций во время учебной деятельности,ед.</t>
  </si>
  <si>
    <t>Количество объектов муниципальных образовательных организаций, на которых проведены капитальные и/или текущих ремонты, приобретено оборудование для пищеблоков в целях их приведения в соответствие с санитарно-эпидемиологическими требованиями (правилами), ед.</t>
  </si>
  <si>
    <t xml:space="preserve">Доля образовательных организаций, отвечающих требованиям пожарной и санитарно-эпидемиологической безопасности обучающихся, воспитанников и работников образовательных организаций во время учебной деятельности,%
</t>
  </si>
  <si>
    <t>Доля молодежи в возрасте от 14 до 35 лет, участвующей в программах по развитию инновационного и научного творческого потенциала молодежи, в общем количестве молодежи муниципального округа «Усинск» Республики Коми., %</t>
  </si>
  <si>
    <t>Доля граждан вовлеченных в добровольческую деятельность на территории  муниципального округа «Усинск» Республики Коми, %</t>
  </si>
  <si>
    <t xml:space="preserve">Численность обучающихся, вовлеченных в деятельность общественных объединений на базе образовательных организаций общего образования, среднего и высшего профессионального образования накопительным итогом, чел.                                                                                                                                               </t>
  </si>
  <si>
    <t xml:space="preserve">Доля молодежи, задействованной в мероприятиях по вовлечению в творческую деятельность, от общего числа молодежи в муниципальном округе «Усинск» Республики Коми, %
                                                                                                                                    </t>
  </si>
  <si>
    <t xml:space="preserve">Количество услуг психолого-педагогической, методической и консультативной помощи родителям (законным представителям) детей, в том числе с привлечением некоммерческих организаций, ед.
</t>
  </si>
  <si>
    <t xml:space="preserve">Доля граждан, положительно оценивших качество психолого-педагогической, методической и консультативной помощи, от общего числа обратившихся за получением помощи, %
</t>
  </si>
  <si>
    <t xml:space="preserve">Доля детей в возрасте от 1 до 6 лет, получающих дошкольное образование и (или) содержание в муниципальных образовательных организациях в общей численности детей в возрасте 1-6 лет, 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</si>
  <si>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Охват детей в возрасте до трех лет, получа-ющих дошкольное образование в муници-пальных организациях, осуществляющих образовательную деятельность по образовательным программам дошкольного образования и присмотр и уход, в общей численности детей в возрасте до трех лет, %</t>
  </si>
  <si>
    <t xml:space="preserve">Число участников открытых онлайн-уроков, реализуемых с учетом опыта цикла открытых уроков «Проектория»  или иных аналогичных по возможностям, функциям и результатам проектах, направленных на раннюю профориентацию, % детей школьного возраста.
</t>
  </si>
  <si>
    <t xml:space="preserve"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проекта «Билет в будущее», нарастающим итогом, чел.
</t>
  </si>
  <si>
    <t xml:space="preserve">Число педагогических работников, ежегодно проходящих обучение по программам дополнительного профессионального образования, программам повышения квалификации, чел.
</t>
  </si>
  <si>
    <t xml:space="preserve">Число педагогических работников, охваченных проведением профессиональных конкурсов, в целях предоставления возможностей для профессионального и карьерного роста, чел.
</t>
  </si>
  <si>
    <t xml:space="preserve">Доля муниципальных общеобразовательных организаций, соответствующих современным требованиям обучения, в общем количестве муниципальных образовательных организаций, %. 
</t>
  </si>
  <si>
    <t xml:space="preserve">Доля обучающихся в муниципальных общеобразовательных организациях, занимающихся в одну смену, в общей численности обучающихся в муниципальных общеобразовательных организаций, %
</t>
  </si>
  <si>
    <t xml:space="preserve">Количество реализованных проектных предложений в год, ед.
</t>
  </si>
  <si>
    <t xml:space="preserve">Количество детей в возрасте от 14 до 18 лет, трудоустроенных в каникулярное время, чел.                                                                                                             </t>
  </si>
  <si>
    <t xml:space="preserve">Количество детей, охваченных отдыхом в каникулярное время, чел.                                     
</t>
  </si>
  <si>
    <t>Количество детей, находящихся в трудной жизненной ситуации, охваченных отдыхом в каникулярное время, чел.</t>
  </si>
  <si>
    <t xml:space="preserve">Доля молодежи в возрасте от 14 до 35 лет, участвующей в мероприятиях патриотической направленности, в общем количестве молодежи муниципального округа «Усинск» Республики Коми, %                                             </t>
  </si>
  <si>
    <t>Количество муниципальных общеобразовательных организаций, в которых проведены мероприятия по обеспечению деятельности советников директора по воспитанию и взаимодействию с детскими общественными объединениями,  ед,</t>
  </si>
  <si>
    <t>не более 40</t>
  </si>
  <si>
    <t>Доля выполненных мероприятий в общем количестве мероприятий, утвержденных Планом мероприятий по оптимизации бюджетных расходов в сфере образования (в части муниципальных дошкольных и муниципальных общеобразовательных организаций), %</t>
  </si>
  <si>
    <t>Доля расходов на оплату труда административно-управленческого и вспомогательного персонала в общем фонде оплаты труда муниципальных дошкольных и муниципальных общеобразовательных организаций в Республике Коми, %</t>
  </si>
  <si>
    <t>Целевой показатель заработной платы педагогических работников общеобразовательных организаций, руб.</t>
  </si>
  <si>
    <t>Целевой показатель заработной платы педагогических работников дошкольных образовательных организаций, руб.</t>
  </si>
  <si>
    <t xml:space="preserve">Уровень удовлетворенности населения качеством дошкольного образования от общего числа опрошенных родителей, дети которых посещают детские дошкольные организации, %
</t>
  </si>
  <si>
    <t xml:space="preserve">Уровень удовлетворенности населения качеством
общего образования от общего числа опрошенных  родителей, дети которых посещают общеобразовательные организации, %      </t>
  </si>
  <si>
    <t xml:space="preserve">Доля обучающихся 1 - 4 классов в муниципальных образовательных организациях в муниципальном образовании, охваченных питанием, от общего количества обучающихся 1 - 4 классов в образовательных организациях в муниципальном образовании, %
</t>
  </si>
  <si>
    <t xml:space="preserve">Доля обучающихся 1-11 классов, охваченных горячим питанием, от общего количества обучающихся;%
</t>
  </si>
  <si>
    <t>Доля выполненных мероприятий в общем количестве мероприятий, утвержденных Планом мероприятий по оптимизации бюджетных расходов в сфере образования (в части муниципальных учреждений дополнительного образования детей), %</t>
  </si>
  <si>
    <t xml:space="preserve">Среднемесячная заработная плата педагогических работников муниципальных учреждений дополнительного образования в муниципальном образовании, руб.                                                                                                                               </t>
  </si>
  <si>
    <t xml:space="preserve">Доля расходов на оплату труда административно-управленческого и вспомогательного персонала в фонде оплаты труда муниципальных учреждений дополнительного образования детей, 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</si>
  <si>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 менее 7</t>
  </si>
  <si>
    <t xml:space="preserve">Уровень удовлетворенности населения качеством
дополнительного образования от общего числа опрошенных  родителей, дети которых посещают объединения дополнительного образования, %
</t>
  </si>
  <si>
    <t>Доля детей в возрасте от 5 до 18 лет, обучающихся по дополнительным общеразвивающих программам за счет социального сертификата на получение муниципальной услуги в социальной сфере, %</t>
  </si>
  <si>
    <t xml:space="preserve">"________________"    2025 года </t>
  </si>
  <si>
    <t>Комплексный план действий по реализации муниципальной программы "Развитие образования"  на 2025 год</t>
  </si>
  <si>
    <t>График реализации на очередной финансовый год (2025 год), квартал</t>
  </si>
  <si>
    <t>«___» ______________ 2025 года</t>
  </si>
  <si>
    <t>Мероприятие 1.8.3                                                                                                     Реализация пилотного проекта "Школьное кафе"</t>
  </si>
  <si>
    <t>В образовательных организациях реализован пилотный проект "Школьное кафе"</t>
  </si>
  <si>
    <t>Мероприятие 3.2.1                                                                                                                  Проведение муниципальных мероприятий патриотической направленности, в т.ч. для молодежи допризывного и призывного возраста</t>
  </si>
  <si>
    <t xml:space="preserve">Мероприятие 4.1.1                                                                                                                  Обеспечение присмотра и ухода за детьми                   </t>
  </si>
  <si>
    <t>Мероприятие 4.1.2                                                                                                                 Осуществление бесплатного питания льготной категории  детей, посещающих образовательные организации, реализующие образовательную программу дошкольного образования</t>
  </si>
  <si>
    <t>Доля педагогических работников образовательных организаций, получивших ежемесячное денежное вознаграждение за классное руководство (из расчета 10 тыс.
рублей в месяц с учетом страховых взносов в государственные внебюджетные фонды, а также
районных коэффициентов и процентных
надбавок в общей численности педагогических работников такой категории), %</t>
  </si>
  <si>
    <t>Мероприятие 4.7.1                                                                                                                  Обеспечение предоставления дополнительного  образования</t>
  </si>
  <si>
    <t>Основное мероприятие  4.8                                                                                                 Обеспечение деятельности МБУ «Молодежный центр»</t>
  </si>
  <si>
    <t xml:space="preserve">Количество предоставленных выплат ежемесячного денежного вознаграждения советникам директоров, в общем количестве запланированных выплат, ед.                              </t>
  </si>
  <si>
    <t>Количество педагогических работников общеобразовательных организаций, получивших вознаграждение за классное руководство, в общей численности педагогических работников такой категории, чел.</t>
  </si>
  <si>
    <t xml:space="preserve">Количество обучающихся, получающих начальное общее образование  в муниципальных образовательных
организациях, обеспеченных бесплатным горячим питанием, чел.
</t>
  </si>
  <si>
    <t>Количество реализованных пилотных проектов «Школьное кафе», ед.</t>
  </si>
  <si>
    <t>Количество реализованных мероприятий, возникших при выполнении полномочий по решению вопросов местного значения, направленных на исполнение наказов избирателей, ед.</t>
  </si>
  <si>
    <t>2788                                                     400</t>
  </si>
  <si>
    <t xml:space="preserve">Количество реализованных народных проектов в сфере образования, прошедших отбор в рамках проекта «Народный бюджет», ед.                                                                                                          </t>
  </si>
  <si>
    <t>Контрольное  событие № 1.Оказано услуг психолого-педагогической, методической и консультативной помощи родителям не менее 600</t>
  </si>
  <si>
    <t>1.7.1</t>
  </si>
  <si>
    <t>1.7.2</t>
  </si>
  <si>
    <t>1.7.3</t>
  </si>
  <si>
    <t xml:space="preserve">Контрольное событие № 3. 100% общеобразовательных организаций примут участие во Всероссийском проекте "Билет в будущее" </t>
  </si>
  <si>
    <t>Контрольное  событие № 4.  Доля выпускников муниципальных общеобразовательных организаций, не получивших аттестат о среднем общем образовании составит  0,3 (не более 1 человека)</t>
  </si>
  <si>
    <t>Контрольное событие № 5. 100% выполнение мероприятий, включенных в План работы муниципального ресурсного центра по работе с одаренными детьми</t>
  </si>
  <si>
    <t>Контрольное  событие № 6. Организация и проведение муниципального профессионального конкурса педагогического мастерства "Педагог года". Обеспечение участия педагогов в республиканских профессиональных конкурсах не менее 3 человек ежегодно</t>
  </si>
  <si>
    <t>Контрольное  событие № 7.  Все общеобразовательные организации  (100%)  ежегодно будут обеспечены современными условиями обучения</t>
  </si>
  <si>
    <t>Контрольное  событие № 8.  Все общеобразовательные организации  (100%)  ежегодно будут обеспечены доступом к сети интернет</t>
  </si>
  <si>
    <t>Контрольное  событие № 9.  Количество образовательных организаций,  реализующих пилотный проект "Школьное кафе" не менее 3</t>
  </si>
  <si>
    <r>
      <rPr>
        <sz val="10"/>
        <rFont val="Times New Roman"/>
        <family val="1"/>
        <charset val="204"/>
      </rPr>
      <t xml:space="preserve">Доля детей в возрасте 5-18 лет, получающих дополнительное образование в организациях различной организационно-правовой формы и формы собственности, в общей численности детей этой возрастной группы, %
</t>
    </r>
    <r>
      <rPr>
        <sz val="10"/>
        <color rgb="FFFF0000"/>
        <rFont val="Times New Roman"/>
        <family val="1"/>
        <charset val="204"/>
      </rPr>
      <t xml:space="preserve">
</t>
    </r>
  </si>
  <si>
    <t>О.А. Перов</t>
  </si>
  <si>
    <t>Ю.В. Петрова</t>
  </si>
  <si>
    <t>(на 01.07.2025)</t>
  </si>
  <si>
    <t>1.7.4</t>
  </si>
  <si>
    <t>Мероприятие 1.8.4                                                                                                     Реализация мероприятий плана социального развития центров экономического роста Республики Коми</t>
  </si>
  <si>
    <t>Реализованы мероприятия планов социального развития центров экономического роста субъектов Российской Федерации, входящих в состав Арктической зоны Российской Федерации (в части мероприятий, источником финансового обеспечения которых являются средства консолидированной субсидии)</t>
  </si>
  <si>
    <t>Основное мероприятие 3.4                                                                                                   Проведение молодежных форумов и развитие сети молодежных центров (пространств)</t>
  </si>
  <si>
    <t>Контрольное  событие № 10.  Количество образовательных организаций,  реализующих  мероприятия плана социального развития центров экономического роста Республики Коми не менее 1</t>
  </si>
  <si>
    <t>В бюджетном учреждении проведены молодежные форумы и развитие сети молодежных центров (пространств)</t>
  </si>
  <si>
    <t>Мероприятие 4.5.6 Реализация мероприятий регионального проекта «Педагоги и наставники»</t>
  </si>
  <si>
    <t>В муниципальных общеобразовательных организациях реализованы  мероприятия регионального проекта «Педагоги и наставники»</t>
  </si>
  <si>
    <t>Ю.В. Петрова, Руководитель Управления образования администрации округа «Усинск»</t>
  </si>
  <si>
    <t>Количество реализованных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 (в части мероприятий, источником финансового обеспечения которых являются средства консолидированной субсидии)</t>
  </si>
  <si>
    <t xml:space="preserve">Основное мероприятие   1.12  Создание условий функционирования современной образовательной среды </t>
  </si>
  <si>
    <t xml:space="preserve">Доля муниципальных общеобразовательных организаций, соответствующих современным требованиям обучения, в общем количестве муниципальных образовательных организаций, %. </t>
  </si>
  <si>
    <t>Контрольное  событие № 15.  В 3 общеобразовательных организацииях созданы условия функционирования современной образовательной среды</t>
  </si>
  <si>
    <t>*</t>
  </si>
  <si>
    <t>Контрольное событие № 11. Оказание услуг физической охраны объекта, обеспечение внутриобъектового и пропускного режимов</t>
  </si>
  <si>
    <t>Контрольное событие № 12 Проведение текущих ремонтов, приобретение оборудования для пищеблоков в целях их приведения в соответствие с санитарно-эпидемиологическими требованиями</t>
  </si>
  <si>
    <t>Контрольное событие № 13. Выполнение мероприятий по обеспечению комплексной безопасности</t>
  </si>
  <si>
    <t>Контрольное событие № 14.  Реализовано не менее одного проекта народного бюджета, прошедшего отбор</t>
  </si>
  <si>
    <t>Контрольное событие № 16. Обеспечение охвата детей отдыхом, в том числе находящихся в трудной жизненной ситуации, не менее 2 788 человек</t>
  </si>
  <si>
    <t>Контрольное  событие № 17. Обеспечение трудовой занятости детей в возрасте от 14 до 18 лет не пменее 146 человек</t>
  </si>
  <si>
    <t>Контрольное  событие № 18.
Количество молодежи, участвующей в добровольческой деятельности составит не менее 2737 человек</t>
  </si>
  <si>
    <t>Контрольное  событие № 19. Муниципальный план мероприятий патриотического воспитания граждан на территории муниципального образования городского округа  «Усинск» реализован в полном объеме.</t>
  </si>
  <si>
    <t>Контрольное  событие № 20. Количество проведенных молодежных форумов и и развитие сети молодежных центров (пространств) в сфере молодежной политики не менее 1</t>
  </si>
  <si>
    <t>Контрольное  событие № 21. Ежегодное выполнение муниципального задания на оказание муниципальных услуг по присмотру и уходу за детьми на территории муниципального образования  "Усинск" в полном объёме</t>
  </si>
  <si>
    <t>Контрольное  событие № 22. Обеспечение бесплатным питанием льготной категории  детей, посещающих образовательные организации, реализующие образовательную программу дошкольного образования</t>
  </si>
  <si>
    <t>Контрольное  событие № 23. 100% обеспечение выплаты начисленной компенсации всем родителям (законным представителям) в целях материальной поддержки воспитания детей, посещающих муниципальные дошкольные образовательные организации по итогам года</t>
  </si>
  <si>
    <t>Контрольное  событие № 24. Выполнение мониторингов, майских указов Президента РФ, достижение показателя среднемесячной заработной платы  согласно постановлению № 1353 от 27.06.2013 г.</t>
  </si>
  <si>
    <t xml:space="preserve">Контрольное  событие № 25. Охват горячим питанием учащихся 1-4 классов в образовательных организациях составит 100% .  Количество детей, обучающихся в 1 - 4 классах в муниципальных образовательных организациях, реализующих образовательную программу начального общего образования в муниципальном образовании, охваченных питанием </t>
  </si>
  <si>
    <t>Контрольное  событие № 26. Ежегодное выполнение муниципального задания на оказание муниципальных услуг по предоставлению общего образования на территории муниципального образования  "Усинск" в полном объёме</t>
  </si>
  <si>
    <t xml:space="preserve">Контрольное  событие № 27. Обеспечение бесплатным питанием обучающихся льготной категории и воспитанников пришкольных интернатов </t>
  </si>
  <si>
    <t>Контрольное  событие № 28 Обеспечение бесплатным горячимм питанием обучающихся, получающих начальное общее образование в образовательных организациях в полном объёме</t>
  </si>
  <si>
    <t>Контрольное  событие № 29 Обеспечение деятельности советников директора по  воспитанию и взаимодействию с детскими общественными объединениями в общеобразовательных организациях</t>
  </si>
  <si>
    <t>Контрольное  событие № 30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</si>
  <si>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Контрольное  событие № 31. Обеспечение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полном объёме</t>
  </si>
  <si>
    <t xml:space="preserve">Контрольное событие № 32.  Выполнение мониторингов, майских указов Президента РФ, достижение показателя среднемесячной заработной платы  согласно постановлению № 1353 от 27.06.2013 г.              </t>
  </si>
  <si>
    <t xml:space="preserve">Контрольное событие № 33 Доведение размеров оплаты труда работников муниципальных учреждений в сфере образования до МРОТ              </t>
  </si>
  <si>
    <t>Контрольное  событие № 34. Ежегодное выполнение муниципального задания на оказание муниципальных услуг по реализации дополнительных общеразвивающих программ и работ дополнительного  образования на территории муниципального образования  "Усинск" в полном объёме</t>
  </si>
  <si>
    <t>Контрольное  событие № 35. Обеспечение персонифицированного финансирования дополнительного образования детей. К 2027 г. не менее  7 % детей в возрасте от 5 до 18 лет будут использовать сертификаты дополнительного образования в статусе сертификатов персонифицированного финансирования</t>
  </si>
  <si>
    <t>Контрольное  событие № 36. Ежегодное выполнение муниципального задания на оказание работ в МБУ «Молодежный центр» в полном объёме</t>
  </si>
  <si>
    <t>Контрольное  событие № 37. Выплата заработной платы специалистам, согласно Положению по оплате труда специалистов общего обеспечения  деятельности администрации, территориальных органов, самостоятельных функциональных органов администрации муниципального округа «Усинск» Республики Коми в установленные сроки</t>
  </si>
  <si>
    <t xml:space="preserve">Контрольное  событие № 38. Обеспечение бесперебойной деятельности Управления образования    </t>
  </si>
  <si>
    <t>Контрольное  событие № 39. Ежегодно 100% выполнение обязательств по выплате проезда к месту использования отпуска и обратно и выплатам, связанных с переездом на новое место жительство</t>
  </si>
  <si>
    <t>Ю.В. Петрова, Руководитель Управления образования администрации округа «Усинск»;                  О.В. Иванова, Руководитель Управления культуры и национальной политики администрации округа «Усинск»; ТА. Новоселов, Руководитель Управления физической культуры и спорта администрации округа «Усинск»</t>
  </si>
  <si>
    <t>Ю.В. Петрова, Руководитель Управления образования администрации округа «Усинск»;                  О.В. Иванова, Руководитель Управления культуры и национальной политики администрации округа «Усинск»; Т.А. Новоселов, Руководитель Управления физической культуры и спорта администрации округа «Усинск»</t>
  </si>
  <si>
    <t>1.10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</si>
</sst>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2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Fill="1"/>
    <xf numFmtId="49" fontId="3" fillId="0" borderId="0" xfId="1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164" fontId="3" fillId="0" borderId="0" xfId="0" applyNumberFormat="1" applyFont="1" applyFill="1" applyAlignment="1">
      <alignment vertical="top"/>
    </xf>
    <xf numFmtId="164" fontId="3" fillId="4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49" fontId="4" fillId="3" borderId="7" xfId="0" applyNumberFormat="1" applyFont="1" applyFill="1" applyBorder="1" applyAlignment="1">
      <alignment horizontal="center" vertical="top"/>
    </xf>
    <xf numFmtId="49" fontId="3" fillId="4" borderId="7" xfId="0" applyNumberFormat="1" applyFont="1" applyFill="1" applyBorder="1" applyAlignment="1">
      <alignment horizontal="center" vertical="top"/>
    </xf>
    <xf numFmtId="49" fontId="4" fillId="3" borderId="9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vertical="top"/>
    </xf>
    <xf numFmtId="49" fontId="3" fillId="0" borderId="0" xfId="1" applyNumberFormat="1" applyFont="1" applyAlignment="1"/>
    <xf numFmtId="0" fontId="3" fillId="0" borderId="0" xfId="1" applyFont="1" applyAlignment="1"/>
    <xf numFmtId="49" fontId="6" fillId="0" borderId="0" xfId="1" applyNumberFormat="1" applyFont="1" applyAlignment="1"/>
    <xf numFmtId="49" fontId="6" fillId="0" borderId="0" xfId="1" applyNumberFormat="1" applyFont="1" applyAlignment="1">
      <alignment horizontal="left"/>
    </xf>
    <xf numFmtId="49" fontId="3" fillId="0" borderId="0" xfId="0" applyNumberFormat="1" applyFont="1" applyFill="1" applyAlignment="1">
      <alignment horizontal="left" vertical="top"/>
    </xf>
    <xf numFmtId="164" fontId="3" fillId="0" borderId="1" xfId="0" applyNumberFormat="1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/>
    </xf>
    <xf numFmtId="0" fontId="3" fillId="4" borderId="1" xfId="2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vertical="center"/>
    </xf>
    <xf numFmtId="0" fontId="3" fillId="0" borderId="1" xfId="2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0" xfId="1" applyNumberFormat="1" applyFont="1" applyFill="1" applyAlignment="1">
      <alignment horizontal="center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Alignment="1">
      <alignment horizontal="center" vertical="top" wrapText="1"/>
    </xf>
    <xf numFmtId="164" fontId="3" fillId="0" borderId="0" xfId="1" applyNumberFormat="1" applyFont="1" applyFill="1" applyAlignment="1">
      <alignment horizontal="center" vertical="top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1" applyFont="1" applyBorder="1" applyAlignment="1">
      <alignment horizontal="left"/>
    </xf>
    <xf numFmtId="164" fontId="3" fillId="4" borderId="8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164" fontId="6" fillId="0" borderId="0" xfId="0" applyNumberFormat="1" applyFont="1" applyFill="1" applyAlignment="1">
      <alignment vertical="top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6" fillId="0" borderId="0" xfId="1" applyNumberFormat="1" applyFont="1" applyFill="1" applyAlignment="1"/>
    <xf numFmtId="164" fontId="7" fillId="0" borderId="0" xfId="0" applyNumberFormat="1" applyFont="1" applyFill="1" applyAlignment="1">
      <alignment vertical="center"/>
    </xf>
    <xf numFmtId="0" fontId="6" fillId="4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3" borderId="8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/>
    </xf>
    <xf numFmtId="49" fontId="4" fillId="3" borderId="4" xfId="0" applyNumberFormat="1" applyFont="1" applyFill="1" applyBorder="1" applyAlignment="1">
      <alignment horizontal="center" vertical="top" wrapText="1"/>
    </xf>
    <xf numFmtId="49" fontId="4" fillId="3" borderId="10" xfId="0" applyNumberFormat="1" applyFont="1" applyFill="1" applyBorder="1" applyAlignment="1">
      <alignment horizontal="center" vertical="top" wrapText="1"/>
    </xf>
    <xf numFmtId="164" fontId="9" fillId="0" borderId="0" xfId="0" applyNumberFormat="1" applyFont="1" applyFill="1" applyAlignment="1">
      <alignment vertical="top"/>
    </xf>
    <xf numFmtId="3" fontId="3" fillId="0" borderId="8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3" fillId="0" borderId="2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6" fillId="0" borderId="0" xfId="1" applyFo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14" fontId="3" fillId="4" borderId="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49" fontId="3" fillId="0" borderId="20" xfId="0" applyNumberFormat="1" applyFont="1" applyFill="1" applyBorder="1" applyAlignment="1">
      <alignment horizontal="center" vertical="top"/>
    </xf>
    <xf numFmtId="14" fontId="3" fillId="0" borderId="19" xfId="0" applyNumberFormat="1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center" vertical="top"/>
    </xf>
    <xf numFmtId="14" fontId="3" fillId="0" borderId="19" xfId="0" applyNumberFormat="1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top" wrapText="1"/>
    </xf>
    <xf numFmtId="164" fontId="6" fillId="0" borderId="19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49" fontId="3" fillId="0" borderId="20" xfId="0" applyNumberFormat="1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top" wrapText="1"/>
    </xf>
    <xf numFmtId="14" fontId="3" fillId="0" borderId="19" xfId="0" applyNumberFormat="1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49" fontId="3" fillId="0" borderId="20" xfId="0" applyNumberFormat="1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14" fontId="3" fillId="0" borderId="19" xfId="0" applyNumberFormat="1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49" fontId="3" fillId="0" borderId="20" xfId="0" applyNumberFormat="1" applyFont="1" applyFill="1" applyBorder="1" applyAlignment="1">
      <alignment horizontal="center" vertical="top"/>
    </xf>
    <xf numFmtId="49" fontId="3" fillId="0" borderId="22" xfId="0" applyNumberFormat="1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center" vertical="top" wrapText="1"/>
    </xf>
    <xf numFmtId="0" fontId="3" fillId="0" borderId="14" xfId="2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14" fontId="3" fillId="0" borderId="19" xfId="0" applyNumberFormat="1" applyFont="1" applyFill="1" applyBorder="1" applyAlignment="1">
      <alignment horizontal="center" vertical="top" wrapText="1"/>
    </xf>
    <xf numFmtId="14" fontId="3" fillId="0" borderId="14" xfId="0" applyNumberFormat="1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>
      <alignment horizontal="center"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/>
    </xf>
    <xf numFmtId="49" fontId="3" fillId="0" borderId="21" xfId="0" applyNumberFormat="1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left" vertical="top" wrapText="1"/>
    </xf>
    <xf numFmtId="0" fontId="3" fillId="0" borderId="16" xfId="2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14" fontId="3" fillId="0" borderId="16" xfId="0" applyNumberFormat="1" applyFont="1" applyFill="1" applyBorder="1" applyAlignment="1">
      <alignment horizontal="center" vertical="top" wrapText="1"/>
    </xf>
    <xf numFmtId="164" fontId="6" fillId="0" borderId="16" xfId="0" applyNumberFormat="1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49" fontId="4" fillId="0" borderId="20" xfId="0" applyNumberFormat="1" applyFont="1" applyFill="1" applyBorder="1" applyAlignment="1">
      <alignment horizontal="center" vertical="top"/>
    </xf>
    <xf numFmtId="49" fontId="4" fillId="0" borderId="21" xfId="0" applyNumberFormat="1" applyFont="1" applyFill="1" applyBorder="1" applyAlignment="1">
      <alignment horizontal="center" vertical="top"/>
    </xf>
    <xf numFmtId="49" fontId="4" fillId="5" borderId="17" xfId="0" applyNumberFormat="1" applyFont="1" applyFill="1" applyBorder="1" applyAlignment="1">
      <alignment horizontal="left" vertical="top"/>
    </xf>
    <xf numFmtId="49" fontId="4" fillId="5" borderId="12" xfId="0" applyNumberFormat="1" applyFont="1" applyFill="1" applyBorder="1" applyAlignment="1">
      <alignment horizontal="left" vertical="top"/>
    </xf>
    <xf numFmtId="49" fontId="4" fillId="5" borderId="13" xfId="0" applyNumberFormat="1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49" fontId="4" fillId="5" borderId="17" xfId="0" applyNumberFormat="1" applyFont="1" applyFill="1" applyBorder="1" applyAlignment="1">
      <alignment horizontal="center" vertical="top"/>
    </xf>
    <xf numFmtId="49" fontId="4" fillId="5" borderId="12" xfId="0" applyNumberFormat="1" applyFont="1" applyFill="1" applyBorder="1" applyAlignment="1">
      <alignment horizontal="center" vertical="top"/>
    </xf>
    <xf numFmtId="49" fontId="4" fillId="5" borderId="13" xfId="0" applyNumberFormat="1" applyFont="1" applyFill="1" applyBorder="1" applyAlignment="1">
      <alignment horizontal="center" vertical="top"/>
    </xf>
    <xf numFmtId="49" fontId="3" fillId="0" borderId="18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164" fontId="11" fillId="0" borderId="19" xfId="0" applyNumberFormat="1" applyFont="1" applyFill="1" applyBorder="1" applyAlignment="1">
      <alignment horizontal="center" vertical="top" wrapText="1"/>
    </xf>
    <xf numFmtId="164" fontId="11" fillId="0" borderId="16" xfId="0" applyNumberFormat="1" applyFont="1" applyFill="1" applyBorder="1" applyAlignment="1">
      <alignment horizontal="center" vertical="top" wrapText="1"/>
    </xf>
    <xf numFmtId="164" fontId="11" fillId="0" borderId="14" xfId="0" applyNumberFormat="1" applyFont="1" applyFill="1" applyBorder="1" applyAlignment="1">
      <alignment horizontal="center" vertical="top" wrapText="1"/>
    </xf>
    <xf numFmtId="164" fontId="6" fillId="6" borderId="1" xfId="0" applyNumberFormat="1" applyFont="1" applyFill="1" applyBorder="1" applyAlignment="1">
      <alignment horizontal="center" vertical="top" wrapText="1"/>
    </xf>
    <xf numFmtId="164" fontId="6" fillId="6" borderId="19" xfId="0" applyNumberFormat="1" applyFont="1" applyFill="1" applyBorder="1" applyAlignment="1">
      <alignment horizontal="center" vertical="top" wrapText="1"/>
    </xf>
    <xf numFmtId="164" fontId="6" fillId="6" borderId="16" xfId="0" applyNumberFormat="1" applyFont="1" applyFill="1" applyBorder="1" applyAlignment="1">
      <alignment horizontal="center" vertical="top" wrapText="1"/>
    </xf>
    <xf numFmtId="164" fontId="6" fillId="6" borderId="14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AN202"/>
  <sheetViews>
    <sheetView tabSelected="1" view="pageBreakPreview" zoomScale="80" zoomScaleNormal="80" zoomScaleSheetLayoutView="80" workbookViewId="0">
      <selection activeCell="G188" sqref="G188"/>
    </sheetView>
  </sheetViews>
  <sheetFormatPr defaultColWidth="9.140625" defaultRowHeight="15"/>
  <cols>
    <col min="1" max="1" width="10.42578125" style="20" bestFit="1" customWidth="1"/>
    <col min="2" max="2" width="71.42578125" style="1" customWidth="1"/>
    <col min="3" max="3" width="17.28515625" style="1" customWidth="1"/>
    <col min="4" max="4" width="32.85546875" style="76" customWidth="1"/>
    <col min="5" max="5" width="12" style="86" customWidth="1"/>
    <col min="6" max="6" width="15.42578125" style="1" customWidth="1"/>
    <col min="7" max="7" width="13.5703125" style="52" customWidth="1"/>
    <col min="8" max="11" width="6.28515625" style="1" customWidth="1"/>
    <col min="12" max="12" width="62.5703125" style="39" customWidth="1"/>
    <col min="13" max="13" width="15.28515625" style="43" customWidth="1"/>
    <col min="14" max="14" width="5.28515625" style="1" customWidth="1"/>
    <col min="15" max="25" width="9.140625" style="1" customWidth="1"/>
    <col min="26" max="26" width="9.5703125" style="1" bestFit="1" customWidth="1"/>
    <col min="27" max="27" width="12.85546875" style="1" customWidth="1"/>
    <col min="28" max="28" width="14" style="1" customWidth="1"/>
    <col min="29" max="16384" width="9.140625" style="1"/>
  </cols>
  <sheetData>
    <row r="1" spans="1:13" ht="20.25" customHeight="1">
      <c r="M1" s="51" t="s">
        <v>87</v>
      </c>
    </row>
    <row r="2" spans="1:13" ht="20.25" customHeight="1">
      <c r="M2" s="51" t="s">
        <v>169</v>
      </c>
    </row>
    <row r="3" spans="1:13" ht="20.25" customHeight="1">
      <c r="M3" s="51"/>
    </row>
    <row r="4" spans="1:13" ht="20.25" customHeight="1">
      <c r="M4" s="51" t="s">
        <v>10</v>
      </c>
    </row>
    <row r="5" spans="1:13" ht="20.25" customHeight="1">
      <c r="M5" s="51" t="s">
        <v>218</v>
      </c>
    </row>
    <row r="6" spans="1:13" ht="20.25" customHeight="1">
      <c r="L6" s="85" t="s">
        <v>88</v>
      </c>
      <c r="M6" s="16"/>
    </row>
    <row r="7" spans="1:13" ht="24" customHeight="1">
      <c r="A7" s="158" t="s">
        <v>219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</row>
    <row r="8" spans="1:13" ht="24" customHeight="1" thickBot="1">
      <c r="A8" s="157" t="s">
        <v>251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3" ht="25.5" customHeight="1">
      <c r="A9" s="159" t="s">
        <v>14</v>
      </c>
      <c r="B9" s="161" t="s">
        <v>15</v>
      </c>
      <c r="C9" s="161" t="s">
        <v>115</v>
      </c>
      <c r="D9" s="161" t="s">
        <v>116</v>
      </c>
      <c r="E9" s="161" t="s">
        <v>16</v>
      </c>
      <c r="F9" s="161" t="s">
        <v>17</v>
      </c>
      <c r="G9" s="163" t="s">
        <v>18</v>
      </c>
      <c r="H9" s="166" t="s">
        <v>220</v>
      </c>
      <c r="I9" s="166"/>
      <c r="J9" s="166"/>
      <c r="K9" s="166"/>
      <c r="L9" s="168" t="s">
        <v>106</v>
      </c>
      <c r="M9" s="169"/>
    </row>
    <row r="10" spans="1:13" ht="24" customHeight="1">
      <c r="A10" s="160"/>
      <c r="B10" s="162"/>
      <c r="C10" s="162"/>
      <c r="D10" s="162"/>
      <c r="E10" s="162"/>
      <c r="F10" s="162"/>
      <c r="G10" s="164"/>
      <c r="H10" s="167"/>
      <c r="I10" s="167"/>
      <c r="J10" s="167"/>
      <c r="K10" s="167"/>
      <c r="L10" s="170"/>
      <c r="M10" s="171"/>
    </row>
    <row r="11" spans="1:13" ht="51" customHeight="1">
      <c r="A11" s="160"/>
      <c r="B11" s="162"/>
      <c r="C11" s="162"/>
      <c r="D11" s="162"/>
      <c r="E11" s="162"/>
      <c r="F11" s="162"/>
      <c r="G11" s="165"/>
      <c r="H11" s="50" t="s">
        <v>0</v>
      </c>
      <c r="I11" s="50" t="s">
        <v>1</v>
      </c>
      <c r="J11" s="50" t="s">
        <v>2</v>
      </c>
      <c r="K11" s="50" t="s">
        <v>3</v>
      </c>
      <c r="L11" s="92" t="s">
        <v>107</v>
      </c>
      <c r="M11" s="93" t="s">
        <v>108</v>
      </c>
    </row>
    <row r="12" spans="1:13" s="19" customFormat="1" ht="26.25" customHeight="1">
      <c r="A12" s="90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97">
        <v>13</v>
      </c>
    </row>
    <row r="13" spans="1:13" s="3" customFormat="1" ht="26.25" customHeight="1">
      <c r="A13" s="21">
        <v>1</v>
      </c>
      <c r="B13" s="151" t="s">
        <v>39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3"/>
    </row>
    <row r="14" spans="1:13" s="3" customFormat="1" ht="23.25" customHeight="1">
      <c r="A14" s="154" t="s">
        <v>117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6"/>
    </row>
    <row r="15" spans="1:13" s="3" customFormat="1" ht="23.25" customHeight="1">
      <c r="A15" s="148" t="s">
        <v>118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50"/>
    </row>
    <row r="16" spans="1:13" ht="47.25" customHeight="1">
      <c r="A16" s="124" t="s">
        <v>40</v>
      </c>
      <c r="B16" s="126" t="s">
        <v>20</v>
      </c>
      <c r="C16" s="128" t="s">
        <v>260</v>
      </c>
      <c r="D16" s="134" t="s">
        <v>129</v>
      </c>
      <c r="E16" s="132">
        <v>45658</v>
      </c>
      <c r="F16" s="132">
        <v>46022</v>
      </c>
      <c r="G16" s="134">
        <v>0</v>
      </c>
      <c r="H16" s="122" t="s">
        <v>30</v>
      </c>
      <c r="I16" s="122" t="s">
        <v>30</v>
      </c>
      <c r="J16" s="122" t="s">
        <v>30</v>
      </c>
      <c r="K16" s="172" t="s">
        <v>30</v>
      </c>
      <c r="L16" s="40" t="s">
        <v>187</v>
      </c>
      <c r="M16" s="70">
        <v>5200</v>
      </c>
    </row>
    <row r="17" spans="1:14" ht="51.75" customHeight="1">
      <c r="A17" s="125"/>
      <c r="B17" s="127"/>
      <c r="C17" s="129"/>
      <c r="D17" s="135"/>
      <c r="E17" s="133"/>
      <c r="F17" s="133"/>
      <c r="G17" s="135"/>
      <c r="H17" s="123"/>
      <c r="I17" s="123"/>
      <c r="J17" s="123"/>
      <c r="K17" s="173"/>
      <c r="L17" s="40" t="s">
        <v>188</v>
      </c>
      <c r="M17" s="93">
        <v>100</v>
      </c>
    </row>
    <row r="18" spans="1:14" ht="99" customHeight="1">
      <c r="A18" s="22"/>
      <c r="B18" s="48" t="s">
        <v>237</v>
      </c>
      <c r="C18" s="32" t="s">
        <v>260</v>
      </c>
      <c r="D18" s="57" t="s">
        <v>4</v>
      </c>
      <c r="E18" s="72" t="s">
        <v>4</v>
      </c>
      <c r="F18" s="87">
        <v>46022</v>
      </c>
      <c r="G18" s="54" t="s">
        <v>4</v>
      </c>
      <c r="H18" s="49" t="s">
        <v>30</v>
      </c>
      <c r="I18" s="49" t="s">
        <v>30</v>
      </c>
      <c r="J18" s="49" t="s">
        <v>30</v>
      </c>
      <c r="K18" s="49" t="s">
        <v>30</v>
      </c>
      <c r="L18" s="17" t="s">
        <v>4</v>
      </c>
      <c r="M18" s="47" t="s">
        <v>4</v>
      </c>
      <c r="N18" s="1" t="s">
        <v>265</v>
      </c>
    </row>
    <row r="19" spans="1:14" s="3" customFormat="1" ht="23.25" customHeight="1">
      <c r="A19" s="148" t="s">
        <v>119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50"/>
    </row>
    <row r="20" spans="1:14" ht="44.25" customHeight="1">
      <c r="A20" s="124" t="s">
        <v>41</v>
      </c>
      <c r="B20" s="126" t="s">
        <v>19</v>
      </c>
      <c r="C20" s="128" t="s">
        <v>260</v>
      </c>
      <c r="D20" s="134" t="s">
        <v>128</v>
      </c>
      <c r="E20" s="132">
        <v>45658</v>
      </c>
      <c r="F20" s="132">
        <v>46022</v>
      </c>
      <c r="G20" s="134">
        <v>0</v>
      </c>
      <c r="H20" s="143" t="s">
        <v>30</v>
      </c>
      <c r="I20" s="143" t="s">
        <v>30</v>
      </c>
      <c r="J20" s="143" t="s">
        <v>30</v>
      </c>
      <c r="K20" s="143" t="s">
        <v>30</v>
      </c>
      <c r="L20" s="40" t="s">
        <v>189</v>
      </c>
      <c r="M20" s="102">
        <v>100</v>
      </c>
    </row>
    <row r="21" spans="1:14" ht="68.25" customHeight="1">
      <c r="A21" s="125"/>
      <c r="B21" s="127"/>
      <c r="C21" s="129"/>
      <c r="D21" s="135"/>
      <c r="E21" s="133"/>
      <c r="F21" s="133"/>
      <c r="G21" s="135"/>
      <c r="H21" s="145"/>
      <c r="I21" s="145"/>
      <c r="J21" s="145"/>
      <c r="K21" s="145"/>
      <c r="L21" s="40" t="s">
        <v>190</v>
      </c>
      <c r="M21" s="93">
        <v>45</v>
      </c>
    </row>
    <row r="22" spans="1:14" ht="102" customHeight="1">
      <c r="A22" s="22"/>
      <c r="B22" s="48" t="s">
        <v>175</v>
      </c>
      <c r="C22" s="32" t="s">
        <v>260</v>
      </c>
      <c r="D22" s="57" t="s">
        <v>4</v>
      </c>
      <c r="E22" s="72" t="s">
        <v>4</v>
      </c>
      <c r="F22" s="87">
        <v>46022</v>
      </c>
      <c r="G22" s="54" t="s">
        <v>4</v>
      </c>
      <c r="H22" s="49" t="s">
        <v>30</v>
      </c>
      <c r="I22" s="49" t="s">
        <v>30</v>
      </c>
      <c r="J22" s="49" t="s">
        <v>30</v>
      </c>
      <c r="K22" s="49" t="s">
        <v>30</v>
      </c>
      <c r="L22" s="17" t="s">
        <v>4</v>
      </c>
      <c r="M22" s="47" t="s">
        <v>4</v>
      </c>
      <c r="N22" s="1" t="s">
        <v>265</v>
      </c>
    </row>
    <row r="23" spans="1:14" ht="23.25" customHeight="1">
      <c r="A23" s="154" t="s">
        <v>126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6"/>
    </row>
    <row r="24" spans="1:14" ht="24.75" customHeight="1">
      <c r="A24" s="148" t="s">
        <v>118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50"/>
    </row>
    <row r="25" spans="1:14" ht="63.75" customHeight="1">
      <c r="A25" s="124" t="s">
        <v>42</v>
      </c>
      <c r="B25" s="126" t="s">
        <v>32</v>
      </c>
      <c r="C25" s="128" t="s">
        <v>260</v>
      </c>
      <c r="D25" s="130" t="s">
        <v>131</v>
      </c>
      <c r="E25" s="132">
        <v>45658</v>
      </c>
      <c r="F25" s="132">
        <v>46022</v>
      </c>
      <c r="G25" s="134">
        <v>0</v>
      </c>
      <c r="H25" s="122" t="s">
        <v>30</v>
      </c>
      <c r="I25" s="122" t="s">
        <v>30</v>
      </c>
      <c r="J25" s="122" t="s">
        <v>30</v>
      </c>
      <c r="K25" s="172" t="s">
        <v>30</v>
      </c>
      <c r="L25" s="110" t="s">
        <v>248</v>
      </c>
      <c r="M25" s="102">
        <v>91</v>
      </c>
    </row>
    <row r="26" spans="1:14" ht="55.5" customHeight="1">
      <c r="A26" s="137"/>
      <c r="B26" s="138"/>
      <c r="C26" s="139"/>
      <c r="D26" s="140"/>
      <c r="E26" s="141"/>
      <c r="F26" s="141"/>
      <c r="G26" s="142"/>
      <c r="H26" s="136"/>
      <c r="I26" s="136"/>
      <c r="J26" s="136"/>
      <c r="K26" s="174"/>
      <c r="L26" s="40" t="s">
        <v>191</v>
      </c>
      <c r="M26" s="88">
        <v>85</v>
      </c>
    </row>
    <row r="27" spans="1:14" ht="69.75" customHeight="1">
      <c r="A27" s="137"/>
      <c r="B27" s="138"/>
      <c r="C27" s="139"/>
      <c r="D27" s="140"/>
      <c r="E27" s="141"/>
      <c r="F27" s="141"/>
      <c r="G27" s="142"/>
      <c r="H27" s="136"/>
      <c r="I27" s="136"/>
      <c r="J27" s="136"/>
      <c r="K27" s="174"/>
      <c r="L27" s="40" t="s">
        <v>192</v>
      </c>
      <c r="M27" s="88">
        <v>200</v>
      </c>
    </row>
    <row r="28" spans="1:14" ht="118.5" customHeight="1">
      <c r="A28" s="22"/>
      <c r="B28" s="48" t="s">
        <v>241</v>
      </c>
      <c r="C28" s="32" t="s">
        <v>260</v>
      </c>
      <c r="D28" s="57" t="s">
        <v>4</v>
      </c>
      <c r="E28" s="72" t="s">
        <v>4</v>
      </c>
      <c r="F28" s="87">
        <v>46022</v>
      </c>
      <c r="G28" s="54" t="s">
        <v>4</v>
      </c>
      <c r="H28" s="49" t="s">
        <v>30</v>
      </c>
      <c r="I28" s="49" t="s">
        <v>30</v>
      </c>
      <c r="J28" s="49" t="s">
        <v>30</v>
      </c>
      <c r="K28" s="49" t="s">
        <v>30</v>
      </c>
      <c r="L28" s="17" t="s">
        <v>4</v>
      </c>
      <c r="M28" s="47" t="s">
        <v>4</v>
      </c>
      <c r="N28" s="1" t="s">
        <v>265</v>
      </c>
    </row>
    <row r="29" spans="1:14" ht="22.5" customHeight="1">
      <c r="A29" s="148" t="s">
        <v>119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50"/>
    </row>
    <row r="30" spans="1:14" ht="93.75" customHeight="1">
      <c r="A30" s="103" t="s">
        <v>43</v>
      </c>
      <c r="B30" s="2" t="s">
        <v>21</v>
      </c>
      <c r="C30" s="34" t="s">
        <v>260</v>
      </c>
      <c r="D30" s="58" t="s">
        <v>130</v>
      </c>
      <c r="E30" s="98">
        <v>45658</v>
      </c>
      <c r="F30" s="71">
        <v>46022</v>
      </c>
      <c r="G30" s="53">
        <v>668.9</v>
      </c>
      <c r="H30" s="50" t="s">
        <v>30</v>
      </c>
      <c r="I30" s="50" t="s">
        <v>30</v>
      </c>
      <c r="J30" s="50" t="s">
        <v>30</v>
      </c>
      <c r="K30" s="91" t="s">
        <v>30</v>
      </c>
      <c r="L30" s="40" t="s">
        <v>148</v>
      </c>
      <c r="M30" s="93">
        <v>0</v>
      </c>
    </row>
    <row r="31" spans="1:14" ht="101.25" customHeight="1">
      <c r="A31" s="22"/>
      <c r="B31" s="48" t="s">
        <v>242</v>
      </c>
      <c r="C31" s="32" t="s">
        <v>260</v>
      </c>
      <c r="D31" s="57" t="s">
        <v>4</v>
      </c>
      <c r="E31" s="72" t="s">
        <v>4</v>
      </c>
      <c r="F31" s="87">
        <v>46022</v>
      </c>
      <c r="G31" s="54" t="s">
        <v>4</v>
      </c>
      <c r="H31" s="49" t="s">
        <v>30</v>
      </c>
      <c r="I31" s="49" t="s">
        <v>30</v>
      </c>
      <c r="J31" s="49" t="s">
        <v>30</v>
      </c>
      <c r="K31" s="49" t="s">
        <v>30</v>
      </c>
      <c r="L31" s="17" t="s">
        <v>4</v>
      </c>
      <c r="M31" s="47" t="s">
        <v>4</v>
      </c>
      <c r="N31" s="1" t="s">
        <v>265</v>
      </c>
    </row>
    <row r="32" spans="1:14" ht="177.75" customHeight="1">
      <c r="A32" s="103" t="s">
        <v>44</v>
      </c>
      <c r="B32" s="2" t="s">
        <v>22</v>
      </c>
      <c r="C32" s="34" t="s">
        <v>260</v>
      </c>
      <c r="D32" s="58" t="s">
        <v>132</v>
      </c>
      <c r="E32" s="98">
        <v>45658</v>
      </c>
      <c r="F32" s="71">
        <v>46022</v>
      </c>
      <c r="G32" s="53">
        <v>522.6</v>
      </c>
      <c r="H32" s="50" t="s">
        <v>30</v>
      </c>
      <c r="I32" s="50" t="s">
        <v>30</v>
      </c>
      <c r="J32" s="50" t="s">
        <v>30</v>
      </c>
      <c r="K32" s="50" t="s">
        <v>30</v>
      </c>
      <c r="L32" s="40" t="s">
        <v>109</v>
      </c>
      <c r="M32" s="93">
        <v>55.5</v>
      </c>
    </row>
    <row r="33" spans="1:14" ht="110.25" customHeight="1">
      <c r="A33" s="22"/>
      <c r="B33" s="48" t="s">
        <v>243</v>
      </c>
      <c r="C33" s="32" t="s">
        <v>260</v>
      </c>
      <c r="D33" s="57" t="s">
        <v>4</v>
      </c>
      <c r="E33" s="72" t="s">
        <v>4</v>
      </c>
      <c r="F33" s="87">
        <v>46022</v>
      </c>
      <c r="G33" s="54" t="s">
        <v>4</v>
      </c>
      <c r="H33" s="49" t="s">
        <v>30</v>
      </c>
      <c r="I33" s="49" t="s">
        <v>30</v>
      </c>
      <c r="J33" s="49" t="s">
        <v>30</v>
      </c>
      <c r="K33" s="49" t="s">
        <v>30</v>
      </c>
      <c r="L33" s="17" t="s">
        <v>4</v>
      </c>
      <c r="M33" s="47" t="s">
        <v>4</v>
      </c>
      <c r="N33" s="1" t="s">
        <v>265</v>
      </c>
    </row>
    <row r="34" spans="1:14" ht="45" customHeight="1">
      <c r="A34" s="124" t="s">
        <v>45</v>
      </c>
      <c r="B34" s="126" t="s">
        <v>23</v>
      </c>
      <c r="C34" s="128" t="s">
        <v>260</v>
      </c>
      <c r="D34" s="130" t="s">
        <v>133</v>
      </c>
      <c r="E34" s="132">
        <v>45658</v>
      </c>
      <c r="F34" s="132">
        <v>46022</v>
      </c>
      <c r="G34" s="134">
        <v>276</v>
      </c>
      <c r="H34" s="122" t="s">
        <v>30</v>
      </c>
      <c r="I34" s="122" t="s">
        <v>30</v>
      </c>
      <c r="J34" s="122" t="s">
        <v>30</v>
      </c>
      <c r="K34" s="122" t="s">
        <v>30</v>
      </c>
      <c r="L34" s="40" t="s">
        <v>194</v>
      </c>
      <c r="M34" s="93">
        <v>75</v>
      </c>
    </row>
    <row r="35" spans="1:14" ht="60.75" customHeight="1">
      <c r="A35" s="125"/>
      <c r="B35" s="127"/>
      <c r="C35" s="129"/>
      <c r="D35" s="131"/>
      <c r="E35" s="133"/>
      <c r="F35" s="133"/>
      <c r="G35" s="135"/>
      <c r="H35" s="123"/>
      <c r="I35" s="123"/>
      <c r="J35" s="123"/>
      <c r="K35" s="123"/>
      <c r="L35" s="40" t="s">
        <v>193</v>
      </c>
      <c r="M35" s="93">
        <v>250</v>
      </c>
    </row>
    <row r="36" spans="1:14" ht="96" customHeight="1">
      <c r="A36" s="22"/>
      <c r="B36" s="48" t="s">
        <v>244</v>
      </c>
      <c r="C36" s="32" t="s">
        <v>260</v>
      </c>
      <c r="D36" s="57" t="s">
        <v>4</v>
      </c>
      <c r="E36" s="72" t="s">
        <v>4</v>
      </c>
      <c r="F36" s="87">
        <v>46022</v>
      </c>
      <c r="G36" s="54" t="s">
        <v>4</v>
      </c>
      <c r="H36" s="49" t="s">
        <v>30</v>
      </c>
      <c r="I36" s="49" t="s">
        <v>30</v>
      </c>
      <c r="J36" s="49" t="s">
        <v>30</v>
      </c>
      <c r="K36" s="49" t="s">
        <v>30</v>
      </c>
      <c r="L36" s="17" t="s">
        <v>4</v>
      </c>
      <c r="M36" s="47" t="s">
        <v>4</v>
      </c>
      <c r="N36" s="1" t="s">
        <v>265</v>
      </c>
    </row>
    <row r="37" spans="1:14" ht="28.5" customHeight="1">
      <c r="A37" s="154" t="s">
        <v>120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6"/>
    </row>
    <row r="38" spans="1:14" ht="23.25" customHeight="1">
      <c r="A38" s="148" t="s">
        <v>118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50"/>
    </row>
    <row r="39" spans="1:14" s="3" customFormat="1" ht="24" customHeight="1">
      <c r="A39" s="148" t="s">
        <v>119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50"/>
    </row>
    <row r="40" spans="1:14" ht="46.5" customHeight="1">
      <c r="A40" s="124" t="s">
        <v>46</v>
      </c>
      <c r="B40" s="126" t="s">
        <v>5</v>
      </c>
      <c r="C40" s="128" t="s">
        <v>260</v>
      </c>
      <c r="D40" s="130" t="s">
        <v>134</v>
      </c>
      <c r="E40" s="132">
        <v>45658</v>
      </c>
      <c r="F40" s="132">
        <v>46022</v>
      </c>
      <c r="G40" s="175">
        <f>SUM(G44:G50)</f>
        <v>57363.199999999997</v>
      </c>
      <c r="H40" s="143" t="s">
        <v>30</v>
      </c>
      <c r="I40" s="143" t="s">
        <v>30</v>
      </c>
      <c r="J40" s="143" t="s">
        <v>30</v>
      </c>
      <c r="K40" s="122" t="s">
        <v>30</v>
      </c>
      <c r="L40" s="40" t="s">
        <v>195</v>
      </c>
      <c r="M40" s="93">
        <v>90</v>
      </c>
    </row>
    <row r="41" spans="1:14" ht="46.5" customHeight="1">
      <c r="A41" s="137"/>
      <c r="B41" s="138"/>
      <c r="C41" s="139"/>
      <c r="D41" s="140"/>
      <c r="E41" s="141"/>
      <c r="F41" s="141"/>
      <c r="G41" s="176"/>
      <c r="H41" s="144"/>
      <c r="I41" s="144"/>
      <c r="J41" s="144"/>
      <c r="K41" s="136"/>
      <c r="L41" s="40" t="s">
        <v>196</v>
      </c>
      <c r="M41" s="101">
        <v>97</v>
      </c>
    </row>
    <row r="42" spans="1:14" ht="25.5" customHeight="1">
      <c r="A42" s="137"/>
      <c r="B42" s="138"/>
      <c r="C42" s="139"/>
      <c r="D42" s="140"/>
      <c r="E42" s="141"/>
      <c r="F42" s="141"/>
      <c r="G42" s="176"/>
      <c r="H42" s="144"/>
      <c r="I42" s="144"/>
      <c r="J42" s="144"/>
      <c r="K42" s="136"/>
      <c r="L42" s="40" t="s">
        <v>233</v>
      </c>
      <c r="M42" s="121">
        <v>3</v>
      </c>
    </row>
    <row r="43" spans="1:14" ht="80.25" customHeight="1">
      <c r="A43" s="125"/>
      <c r="B43" s="127"/>
      <c r="C43" s="129"/>
      <c r="D43" s="131"/>
      <c r="E43" s="133"/>
      <c r="F43" s="133"/>
      <c r="G43" s="177"/>
      <c r="H43" s="145"/>
      <c r="I43" s="145"/>
      <c r="J43" s="145"/>
      <c r="K43" s="123"/>
      <c r="L43" s="40" t="s">
        <v>261</v>
      </c>
      <c r="M43" s="93">
        <v>1</v>
      </c>
    </row>
    <row r="44" spans="1:14" ht="95.25" customHeight="1">
      <c r="A44" s="103" t="s">
        <v>238</v>
      </c>
      <c r="B44" s="4" t="s">
        <v>91</v>
      </c>
      <c r="C44" s="34" t="s">
        <v>260</v>
      </c>
      <c r="D44" s="58" t="s">
        <v>149</v>
      </c>
      <c r="E44" s="71">
        <v>45658</v>
      </c>
      <c r="F44" s="71">
        <v>46022</v>
      </c>
      <c r="G44" s="178">
        <f>25881.1-9472.3</f>
        <v>16408.8</v>
      </c>
      <c r="H44" s="74" t="s">
        <v>30</v>
      </c>
      <c r="I44" s="74" t="s">
        <v>30</v>
      </c>
      <c r="J44" s="74" t="s">
        <v>30</v>
      </c>
      <c r="K44" s="74" t="s">
        <v>30</v>
      </c>
      <c r="L44" s="37" t="s">
        <v>4</v>
      </c>
      <c r="M44" s="38" t="s">
        <v>4</v>
      </c>
    </row>
    <row r="45" spans="1:14" ht="96.75" customHeight="1">
      <c r="A45" s="22"/>
      <c r="B45" s="48" t="s">
        <v>245</v>
      </c>
      <c r="C45" s="32" t="s">
        <v>260</v>
      </c>
      <c r="D45" s="57" t="s">
        <v>4</v>
      </c>
      <c r="E45" s="72" t="s">
        <v>4</v>
      </c>
      <c r="F45" s="87">
        <v>46022</v>
      </c>
      <c r="G45" s="54" t="s">
        <v>4</v>
      </c>
      <c r="H45" s="49" t="s">
        <v>30</v>
      </c>
      <c r="I45" s="49" t="s">
        <v>30</v>
      </c>
      <c r="J45" s="49" t="s">
        <v>30</v>
      </c>
      <c r="K45" s="49" t="s">
        <v>30</v>
      </c>
      <c r="L45" s="17" t="s">
        <v>4</v>
      </c>
      <c r="M45" s="47" t="s">
        <v>4</v>
      </c>
      <c r="N45" s="1" t="s">
        <v>265</v>
      </c>
    </row>
    <row r="46" spans="1:14" ht="94.5" customHeight="1">
      <c r="A46" s="103" t="s">
        <v>239</v>
      </c>
      <c r="B46" s="4" t="s">
        <v>92</v>
      </c>
      <c r="C46" s="34" t="s">
        <v>260</v>
      </c>
      <c r="D46" s="58" t="s">
        <v>150</v>
      </c>
      <c r="E46" s="71">
        <v>45658</v>
      </c>
      <c r="F46" s="71">
        <v>46022</v>
      </c>
      <c r="G46" s="53">
        <v>844</v>
      </c>
      <c r="H46" s="74" t="s">
        <v>30</v>
      </c>
      <c r="I46" s="74" t="s">
        <v>30</v>
      </c>
      <c r="J46" s="74" t="s">
        <v>30</v>
      </c>
      <c r="K46" s="50" t="s">
        <v>30</v>
      </c>
      <c r="L46" s="74" t="s">
        <v>30</v>
      </c>
      <c r="M46" s="38" t="s">
        <v>4</v>
      </c>
    </row>
    <row r="47" spans="1:14" ht="99.75" customHeight="1">
      <c r="A47" s="22"/>
      <c r="B47" s="48" t="s">
        <v>246</v>
      </c>
      <c r="C47" s="32" t="s">
        <v>260</v>
      </c>
      <c r="D47" s="57" t="s">
        <v>4</v>
      </c>
      <c r="E47" s="72" t="s">
        <v>4</v>
      </c>
      <c r="F47" s="87">
        <v>46022</v>
      </c>
      <c r="G47" s="54" t="s">
        <v>4</v>
      </c>
      <c r="H47" s="49" t="s">
        <v>30</v>
      </c>
      <c r="I47" s="49" t="s">
        <v>30</v>
      </c>
      <c r="J47" s="49" t="s">
        <v>30</v>
      </c>
      <c r="K47" s="49" t="s">
        <v>30</v>
      </c>
      <c r="L47" s="17" t="s">
        <v>4</v>
      </c>
      <c r="M47" s="47" t="s">
        <v>4</v>
      </c>
      <c r="N47" s="1" t="s">
        <v>265</v>
      </c>
    </row>
    <row r="48" spans="1:14" ht="98.25" customHeight="1">
      <c r="A48" s="112" t="s">
        <v>240</v>
      </c>
      <c r="B48" s="4" t="s">
        <v>222</v>
      </c>
      <c r="C48" s="34" t="s">
        <v>260</v>
      </c>
      <c r="D48" s="58" t="s">
        <v>223</v>
      </c>
      <c r="E48" s="71">
        <v>45658</v>
      </c>
      <c r="F48" s="71">
        <v>46022</v>
      </c>
      <c r="G48" s="178">
        <f>10243.4+9472.3</f>
        <v>19715.699999999997</v>
      </c>
      <c r="H48" s="74" t="s">
        <v>30</v>
      </c>
      <c r="I48" s="74" t="s">
        <v>30</v>
      </c>
      <c r="J48" s="74" t="s">
        <v>30</v>
      </c>
      <c r="K48" s="50" t="s">
        <v>30</v>
      </c>
      <c r="L48" s="37" t="s">
        <v>4</v>
      </c>
      <c r="M48" s="38" t="s">
        <v>4</v>
      </c>
    </row>
    <row r="49" spans="1:15" ht="110.25" customHeight="1">
      <c r="A49" s="22"/>
      <c r="B49" s="48" t="s">
        <v>247</v>
      </c>
      <c r="C49" s="32" t="s">
        <v>260</v>
      </c>
      <c r="D49" s="57" t="s">
        <v>4</v>
      </c>
      <c r="E49" s="72" t="s">
        <v>4</v>
      </c>
      <c r="F49" s="87">
        <v>46022</v>
      </c>
      <c r="G49" s="54" t="s">
        <v>4</v>
      </c>
      <c r="H49" s="49" t="s">
        <v>30</v>
      </c>
      <c r="I49" s="49" t="s">
        <v>30</v>
      </c>
      <c r="J49" s="49" t="s">
        <v>30</v>
      </c>
      <c r="K49" s="49" t="s">
        <v>30</v>
      </c>
      <c r="L49" s="17" t="s">
        <v>4</v>
      </c>
      <c r="M49" s="47" t="s">
        <v>4</v>
      </c>
      <c r="N49" s="1" t="s">
        <v>265</v>
      </c>
    </row>
    <row r="50" spans="1:15" ht="139.5" customHeight="1">
      <c r="A50" s="112" t="s">
        <v>252</v>
      </c>
      <c r="B50" s="4" t="s">
        <v>253</v>
      </c>
      <c r="C50" s="34" t="s">
        <v>260</v>
      </c>
      <c r="D50" s="58" t="s">
        <v>254</v>
      </c>
      <c r="E50" s="71">
        <v>45658</v>
      </c>
      <c r="F50" s="71">
        <v>45930</v>
      </c>
      <c r="G50" s="53">
        <v>20394.7</v>
      </c>
      <c r="H50" s="74" t="s">
        <v>30</v>
      </c>
      <c r="I50" s="74" t="s">
        <v>30</v>
      </c>
      <c r="J50" s="74" t="s">
        <v>30</v>
      </c>
      <c r="K50" s="50"/>
      <c r="L50" s="37" t="s">
        <v>4</v>
      </c>
      <c r="M50" s="38" t="s">
        <v>4</v>
      </c>
    </row>
    <row r="51" spans="1:15" ht="110.25" customHeight="1">
      <c r="A51" s="22"/>
      <c r="B51" s="48" t="s">
        <v>256</v>
      </c>
      <c r="C51" s="32" t="s">
        <v>260</v>
      </c>
      <c r="D51" s="57" t="s">
        <v>4</v>
      </c>
      <c r="E51" s="72" t="s">
        <v>4</v>
      </c>
      <c r="F51" s="87">
        <v>45930</v>
      </c>
      <c r="G51" s="54" t="s">
        <v>4</v>
      </c>
      <c r="H51" s="49" t="s">
        <v>30</v>
      </c>
      <c r="I51" s="49" t="s">
        <v>30</v>
      </c>
      <c r="J51" s="49" t="s">
        <v>30</v>
      </c>
      <c r="K51" s="49" t="s">
        <v>30</v>
      </c>
      <c r="L51" s="17" t="s">
        <v>4</v>
      </c>
      <c r="M51" s="47" t="s">
        <v>4</v>
      </c>
      <c r="N51" s="1" t="s">
        <v>265</v>
      </c>
    </row>
    <row r="52" spans="1:15" ht="57" customHeight="1">
      <c r="A52" s="124" t="s">
        <v>47</v>
      </c>
      <c r="B52" s="126" t="s">
        <v>33</v>
      </c>
      <c r="C52" s="128" t="s">
        <v>260</v>
      </c>
      <c r="D52" s="130" t="s">
        <v>135</v>
      </c>
      <c r="E52" s="132">
        <v>45658</v>
      </c>
      <c r="F52" s="132">
        <v>46022</v>
      </c>
      <c r="G52" s="134">
        <v>33103.9</v>
      </c>
      <c r="H52" s="143" t="s">
        <v>30</v>
      </c>
      <c r="I52" s="143" t="s">
        <v>30</v>
      </c>
      <c r="J52" s="143" t="s">
        <v>30</v>
      </c>
      <c r="K52" s="143" t="s">
        <v>30</v>
      </c>
      <c r="L52" s="40" t="s">
        <v>182</v>
      </c>
      <c r="M52" s="93">
        <v>60</v>
      </c>
      <c r="O52" s="89"/>
    </row>
    <row r="53" spans="1:15" ht="36.75" customHeight="1">
      <c r="A53" s="137"/>
      <c r="B53" s="138"/>
      <c r="C53" s="139"/>
      <c r="D53" s="140"/>
      <c r="E53" s="141"/>
      <c r="F53" s="141"/>
      <c r="G53" s="142"/>
      <c r="H53" s="144"/>
      <c r="I53" s="144"/>
      <c r="J53" s="144"/>
      <c r="K53" s="144"/>
      <c r="L53" s="40" t="s">
        <v>177</v>
      </c>
      <c r="M53" s="93">
        <v>100</v>
      </c>
      <c r="O53" s="89"/>
    </row>
    <row r="54" spans="1:15" ht="36" customHeight="1">
      <c r="A54" s="137"/>
      <c r="B54" s="138"/>
      <c r="C54" s="139"/>
      <c r="D54" s="140"/>
      <c r="E54" s="141"/>
      <c r="F54" s="141"/>
      <c r="G54" s="142"/>
      <c r="H54" s="144"/>
      <c r="I54" s="144"/>
      <c r="J54" s="144"/>
      <c r="K54" s="144"/>
      <c r="L54" s="40" t="s">
        <v>178</v>
      </c>
      <c r="M54" s="93">
        <v>26.7</v>
      </c>
      <c r="O54" s="89"/>
    </row>
    <row r="55" spans="1:15" ht="50.25" customHeight="1">
      <c r="A55" s="137"/>
      <c r="B55" s="138"/>
      <c r="C55" s="139"/>
      <c r="D55" s="140"/>
      <c r="E55" s="141"/>
      <c r="F55" s="141"/>
      <c r="G55" s="142"/>
      <c r="H55" s="144"/>
      <c r="I55" s="144"/>
      <c r="J55" s="144"/>
      <c r="K55" s="144"/>
      <c r="L55" s="40" t="s">
        <v>179</v>
      </c>
      <c r="M55" s="88">
        <v>2</v>
      </c>
      <c r="O55" s="89"/>
    </row>
    <row r="56" spans="1:15" ht="53.25" customHeight="1">
      <c r="A56" s="137"/>
      <c r="B56" s="138"/>
      <c r="C56" s="139"/>
      <c r="D56" s="140"/>
      <c r="E56" s="141"/>
      <c r="F56" s="141"/>
      <c r="G56" s="142"/>
      <c r="H56" s="144"/>
      <c r="I56" s="144"/>
      <c r="J56" s="144"/>
      <c r="K56" s="144"/>
      <c r="L56" s="40" t="s">
        <v>180</v>
      </c>
      <c r="M56" s="88">
        <v>15</v>
      </c>
      <c r="O56" s="89"/>
    </row>
    <row r="57" spans="1:15" ht="53.25" customHeight="1">
      <c r="A57" s="137"/>
      <c r="B57" s="138"/>
      <c r="C57" s="139"/>
      <c r="D57" s="140"/>
      <c r="E57" s="141"/>
      <c r="F57" s="141"/>
      <c r="G57" s="142"/>
      <c r="H57" s="144"/>
      <c r="I57" s="144"/>
      <c r="J57" s="144"/>
      <c r="K57" s="144"/>
      <c r="L57" s="40" t="s">
        <v>181</v>
      </c>
      <c r="M57" s="88">
        <v>6</v>
      </c>
      <c r="O57" s="89"/>
    </row>
    <row r="58" spans="1:15" ht="48.75" customHeight="1">
      <c r="A58" s="125"/>
      <c r="B58" s="127"/>
      <c r="C58" s="129"/>
      <c r="D58" s="131"/>
      <c r="E58" s="133"/>
      <c r="F58" s="133"/>
      <c r="G58" s="135"/>
      <c r="H58" s="145"/>
      <c r="I58" s="145"/>
      <c r="J58" s="145"/>
      <c r="K58" s="145"/>
      <c r="L58" s="40" t="s">
        <v>234</v>
      </c>
      <c r="M58" s="88">
        <v>3</v>
      </c>
      <c r="O58" s="89"/>
    </row>
    <row r="59" spans="1:15" ht="98.25" customHeight="1">
      <c r="A59" s="22"/>
      <c r="B59" s="48" t="s">
        <v>266</v>
      </c>
      <c r="C59" s="32" t="s">
        <v>260</v>
      </c>
      <c r="D59" s="57" t="s">
        <v>4</v>
      </c>
      <c r="E59" s="72" t="s">
        <v>4</v>
      </c>
      <c r="F59" s="87">
        <v>46022</v>
      </c>
      <c r="G59" s="54" t="s">
        <v>4</v>
      </c>
      <c r="H59" s="49" t="s">
        <v>30</v>
      </c>
      <c r="I59" s="49" t="s">
        <v>30</v>
      </c>
      <c r="J59" s="49" t="s">
        <v>30</v>
      </c>
      <c r="K59" s="49" t="s">
        <v>30</v>
      </c>
      <c r="L59" s="17" t="s">
        <v>4</v>
      </c>
      <c r="M59" s="47" t="s">
        <v>4</v>
      </c>
      <c r="N59" s="1" t="s">
        <v>265</v>
      </c>
    </row>
    <row r="60" spans="1:15" ht="98.25" customHeight="1">
      <c r="A60" s="22"/>
      <c r="B60" s="48" t="s">
        <v>267</v>
      </c>
      <c r="C60" s="32" t="s">
        <v>260</v>
      </c>
      <c r="D60" s="57" t="s">
        <v>4</v>
      </c>
      <c r="E60" s="72" t="s">
        <v>4</v>
      </c>
      <c r="F60" s="87">
        <v>46022</v>
      </c>
      <c r="G60" s="54" t="s">
        <v>4</v>
      </c>
      <c r="H60" s="49"/>
      <c r="I60" s="49" t="s">
        <v>30</v>
      </c>
      <c r="J60" s="49" t="s">
        <v>30</v>
      </c>
      <c r="K60" s="49"/>
      <c r="L60" s="17" t="s">
        <v>4</v>
      </c>
      <c r="M60" s="47" t="s">
        <v>4</v>
      </c>
      <c r="N60" s="1" t="s">
        <v>265</v>
      </c>
    </row>
    <row r="61" spans="1:15" ht="102" customHeight="1">
      <c r="A61" s="22"/>
      <c r="B61" s="48" t="s">
        <v>268</v>
      </c>
      <c r="C61" s="32" t="s">
        <v>260</v>
      </c>
      <c r="D61" s="57" t="s">
        <v>4</v>
      </c>
      <c r="E61" s="72" t="s">
        <v>4</v>
      </c>
      <c r="F61" s="87">
        <v>46022</v>
      </c>
      <c r="G61" s="54" t="s">
        <v>4</v>
      </c>
      <c r="H61" s="49" t="s">
        <v>30</v>
      </c>
      <c r="I61" s="49" t="s">
        <v>30</v>
      </c>
      <c r="J61" s="49" t="s">
        <v>30</v>
      </c>
      <c r="K61" s="49" t="s">
        <v>30</v>
      </c>
      <c r="L61" s="17" t="s">
        <v>4</v>
      </c>
      <c r="M61" s="47" t="s">
        <v>4</v>
      </c>
      <c r="N61" s="1" t="s">
        <v>265</v>
      </c>
    </row>
    <row r="62" spans="1:15" ht="41.25" customHeight="1">
      <c r="A62" s="124" t="s">
        <v>48</v>
      </c>
      <c r="B62" s="126" t="s">
        <v>104</v>
      </c>
      <c r="C62" s="128" t="s">
        <v>260</v>
      </c>
      <c r="D62" s="130" t="s">
        <v>136</v>
      </c>
      <c r="E62" s="132">
        <v>45658</v>
      </c>
      <c r="F62" s="132">
        <v>45930</v>
      </c>
      <c r="G62" s="134">
        <v>2743.7</v>
      </c>
      <c r="H62" s="122" t="s">
        <v>30</v>
      </c>
      <c r="I62" s="122" t="s">
        <v>30</v>
      </c>
      <c r="J62" s="122" t="s">
        <v>30</v>
      </c>
      <c r="K62" s="122"/>
      <c r="L62" s="40" t="s">
        <v>236</v>
      </c>
      <c r="M62" s="88">
        <v>2</v>
      </c>
    </row>
    <row r="63" spans="1:15" ht="56.25" customHeight="1">
      <c r="A63" s="125"/>
      <c r="B63" s="127"/>
      <c r="C63" s="129"/>
      <c r="D63" s="131"/>
      <c r="E63" s="133"/>
      <c r="F63" s="133"/>
      <c r="G63" s="135"/>
      <c r="H63" s="123"/>
      <c r="I63" s="123"/>
      <c r="J63" s="123"/>
      <c r="K63" s="123"/>
      <c r="L63" s="40" t="s">
        <v>197</v>
      </c>
      <c r="M63" s="88">
        <v>6</v>
      </c>
    </row>
    <row r="64" spans="1:15" ht="117.75" customHeight="1">
      <c r="A64" s="22"/>
      <c r="B64" s="48" t="s">
        <v>269</v>
      </c>
      <c r="C64" s="32" t="s">
        <v>260</v>
      </c>
      <c r="D64" s="57" t="s">
        <v>4</v>
      </c>
      <c r="E64" s="72" t="s">
        <v>4</v>
      </c>
      <c r="F64" s="87">
        <v>45930</v>
      </c>
      <c r="G64" s="54" t="s">
        <v>4</v>
      </c>
      <c r="H64" s="49" t="s">
        <v>30</v>
      </c>
      <c r="I64" s="49" t="s">
        <v>30</v>
      </c>
      <c r="J64" s="49" t="s">
        <v>30</v>
      </c>
      <c r="K64" s="73"/>
      <c r="L64" s="17" t="s">
        <v>4</v>
      </c>
      <c r="M64" s="47" t="s">
        <v>4</v>
      </c>
      <c r="N64" s="1" t="s">
        <v>265</v>
      </c>
    </row>
    <row r="65" spans="1:14" ht="99" customHeight="1">
      <c r="A65" s="114" t="s">
        <v>296</v>
      </c>
      <c r="B65" s="115" t="s">
        <v>262</v>
      </c>
      <c r="C65" s="116" t="s">
        <v>260</v>
      </c>
      <c r="D65" s="117" t="s">
        <v>134</v>
      </c>
      <c r="E65" s="118">
        <v>45658</v>
      </c>
      <c r="F65" s="118">
        <v>45930</v>
      </c>
      <c r="G65" s="119">
        <v>2634.4</v>
      </c>
      <c r="H65" s="113" t="s">
        <v>30</v>
      </c>
      <c r="I65" s="113" t="s">
        <v>30</v>
      </c>
      <c r="J65" s="113" t="s">
        <v>30</v>
      </c>
      <c r="K65" s="113"/>
      <c r="L65" s="40" t="s">
        <v>263</v>
      </c>
      <c r="M65" s="88">
        <v>90</v>
      </c>
    </row>
    <row r="66" spans="1:14" ht="117.75" customHeight="1">
      <c r="A66" s="22"/>
      <c r="B66" s="48" t="s">
        <v>264</v>
      </c>
      <c r="C66" s="32" t="s">
        <v>260</v>
      </c>
      <c r="D66" s="57" t="s">
        <v>4</v>
      </c>
      <c r="E66" s="72" t="s">
        <v>4</v>
      </c>
      <c r="F66" s="87">
        <v>45930</v>
      </c>
      <c r="G66" s="54" t="s">
        <v>4</v>
      </c>
      <c r="H66" s="49" t="s">
        <v>30</v>
      </c>
      <c r="I66" s="49" t="s">
        <v>30</v>
      </c>
      <c r="J66" s="49" t="s">
        <v>30</v>
      </c>
      <c r="K66" s="73"/>
      <c r="L66" s="17" t="s">
        <v>4</v>
      </c>
      <c r="M66" s="47" t="s">
        <v>4</v>
      </c>
      <c r="N66" s="1" t="s">
        <v>265</v>
      </c>
    </row>
    <row r="67" spans="1:14" s="3" customFormat="1" ht="23.25" customHeight="1">
      <c r="A67" s="21"/>
      <c r="B67" s="14" t="s">
        <v>82</v>
      </c>
      <c r="C67" s="15" t="s">
        <v>4</v>
      </c>
      <c r="D67" s="59" t="s">
        <v>4</v>
      </c>
      <c r="E67" s="15" t="s">
        <v>4</v>
      </c>
      <c r="F67" s="15" t="s">
        <v>4</v>
      </c>
      <c r="G67" s="61">
        <f>SUM(G16,G20,G25,G30,G32,G34,G40,G52,G62,G65)</f>
        <v>97312.7</v>
      </c>
      <c r="H67" s="15" t="s">
        <v>4</v>
      </c>
      <c r="I67" s="15" t="s">
        <v>4</v>
      </c>
      <c r="J67" s="15" t="s">
        <v>4</v>
      </c>
      <c r="K67" s="15" t="s">
        <v>4</v>
      </c>
      <c r="L67" s="15" t="s">
        <v>4</v>
      </c>
      <c r="M67" s="62" t="s">
        <v>4</v>
      </c>
    </row>
    <row r="68" spans="1:14" s="3" customFormat="1" ht="26.25" customHeight="1">
      <c r="A68" s="21" t="s">
        <v>49</v>
      </c>
      <c r="B68" s="151" t="s">
        <v>35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3"/>
    </row>
    <row r="69" spans="1:14" s="3" customFormat="1" ht="26.25" customHeight="1">
      <c r="A69" s="154" t="s">
        <v>121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6"/>
    </row>
    <row r="70" spans="1:14" s="3" customFormat="1" ht="26.25" customHeight="1">
      <c r="A70" s="148" t="s">
        <v>118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50"/>
    </row>
    <row r="71" spans="1:14" s="3" customFormat="1" ht="26.25" customHeight="1">
      <c r="A71" s="148" t="s">
        <v>119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50"/>
    </row>
    <row r="72" spans="1:14" ht="105" customHeight="1">
      <c r="A72" s="90" t="s">
        <v>50</v>
      </c>
      <c r="B72" s="2" t="s">
        <v>34</v>
      </c>
      <c r="C72" s="34" t="s">
        <v>260</v>
      </c>
      <c r="D72" s="58" t="s">
        <v>137</v>
      </c>
      <c r="E72" s="71">
        <v>45658</v>
      </c>
      <c r="F72" s="71">
        <v>46022</v>
      </c>
      <c r="G72" s="53">
        <f>SUM(G73:G74)</f>
        <v>5624.3</v>
      </c>
      <c r="H72" s="50" t="s">
        <v>30</v>
      </c>
      <c r="I72" s="50" t="s">
        <v>30</v>
      </c>
      <c r="J72" s="50" t="s">
        <v>30</v>
      </c>
      <c r="K72" s="50" t="s">
        <v>30</v>
      </c>
      <c r="L72" s="40" t="s">
        <v>110</v>
      </c>
      <c r="M72" s="102" t="s">
        <v>235</v>
      </c>
    </row>
    <row r="73" spans="1:14" ht="104.25" customHeight="1">
      <c r="A73" s="90" t="s">
        <v>51</v>
      </c>
      <c r="B73" s="4" t="s">
        <v>164</v>
      </c>
      <c r="C73" s="34" t="s">
        <v>260</v>
      </c>
      <c r="D73" s="58" t="s">
        <v>171</v>
      </c>
      <c r="E73" s="71">
        <v>45658</v>
      </c>
      <c r="F73" s="71">
        <v>46022</v>
      </c>
      <c r="G73" s="53">
        <v>0</v>
      </c>
      <c r="H73" s="50" t="s">
        <v>30</v>
      </c>
      <c r="I73" s="50" t="s">
        <v>30</v>
      </c>
      <c r="J73" s="50" t="s">
        <v>30</v>
      </c>
      <c r="K73" s="50" t="s">
        <v>30</v>
      </c>
      <c r="L73" s="37" t="s">
        <v>4</v>
      </c>
      <c r="M73" s="38" t="s">
        <v>4</v>
      </c>
    </row>
    <row r="74" spans="1:14" ht="100.5" customHeight="1">
      <c r="A74" s="90" t="s">
        <v>52</v>
      </c>
      <c r="B74" s="4" t="s">
        <v>165</v>
      </c>
      <c r="C74" s="34" t="s">
        <v>260</v>
      </c>
      <c r="D74" s="58" t="s">
        <v>172</v>
      </c>
      <c r="E74" s="71">
        <v>45658</v>
      </c>
      <c r="F74" s="71">
        <v>46022</v>
      </c>
      <c r="G74" s="53">
        <v>5624.3</v>
      </c>
      <c r="H74" s="50" t="s">
        <v>30</v>
      </c>
      <c r="I74" s="50" t="s">
        <v>30</v>
      </c>
      <c r="J74" s="50" t="s">
        <v>30</v>
      </c>
      <c r="K74" s="50" t="s">
        <v>30</v>
      </c>
      <c r="L74" s="37" t="s">
        <v>4</v>
      </c>
      <c r="M74" s="38" t="s">
        <v>4</v>
      </c>
    </row>
    <row r="75" spans="1:14" ht="105.75" customHeight="1">
      <c r="A75" s="22"/>
      <c r="B75" s="48" t="s">
        <v>270</v>
      </c>
      <c r="C75" s="32" t="s">
        <v>260</v>
      </c>
      <c r="D75" s="57" t="s">
        <v>4</v>
      </c>
      <c r="E75" s="72" t="s">
        <v>4</v>
      </c>
      <c r="F75" s="87">
        <v>46022</v>
      </c>
      <c r="G75" s="54" t="s">
        <v>4</v>
      </c>
      <c r="H75" s="49"/>
      <c r="I75" s="49" t="s">
        <v>30</v>
      </c>
      <c r="J75" s="49" t="s">
        <v>30</v>
      </c>
      <c r="K75" s="49" t="s">
        <v>30</v>
      </c>
      <c r="L75" s="17" t="s">
        <v>4</v>
      </c>
      <c r="M75" s="47" t="s">
        <v>4</v>
      </c>
      <c r="N75" s="1" t="s">
        <v>265</v>
      </c>
    </row>
    <row r="76" spans="1:14" ht="19.5" customHeight="1">
      <c r="A76" s="154" t="s">
        <v>122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6"/>
    </row>
    <row r="77" spans="1:14" ht="21" customHeight="1">
      <c r="A77" s="148" t="s">
        <v>118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50"/>
    </row>
    <row r="78" spans="1:14" ht="21" customHeight="1">
      <c r="A78" s="148" t="s">
        <v>119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50"/>
    </row>
    <row r="79" spans="1:14" ht="35.25" customHeight="1">
      <c r="A79" s="124" t="s">
        <v>53</v>
      </c>
      <c r="B79" s="126" t="s">
        <v>24</v>
      </c>
      <c r="C79" s="128" t="s">
        <v>260</v>
      </c>
      <c r="D79" s="130" t="s">
        <v>138</v>
      </c>
      <c r="E79" s="132">
        <v>45809</v>
      </c>
      <c r="F79" s="132">
        <v>45900</v>
      </c>
      <c r="G79" s="134">
        <v>3157.6</v>
      </c>
      <c r="H79" s="143"/>
      <c r="I79" s="143" t="s">
        <v>30</v>
      </c>
      <c r="J79" s="143" t="s">
        <v>30</v>
      </c>
      <c r="K79" s="143"/>
      <c r="L79" s="40" t="s">
        <v>198</v>
      </c>
      <c r="M79" s="88">
        <v>146</v>
      </c>
    </row>
    <row r="80" spans="1:14" ht="27.75" customHeight="1">
      <c r="A80" s="137"/>
      <c r="B80" s="138"/>
      <c r="C80" s="139"/>
      <c r="D80" s="140"/>
      <c r="E80" s="141"/>
      <c r="F80" s="141"/>
      <c r="G80" s="142"/>
      <c r="H80" s="144"/>
      <c r="I80" s="144"/>
      <c r="J80" s="144"/>
      <c r="K80" s="144"/>
      <c r="L80" s="40" t="s">
        <v>199</v>
      </c>
      <c r="M80" s="88">
        <v>2788</v>
      </c>
    </row>
    <row r="81" spans="1:14" ht="46.5" customHeight="1">
      <c r="A81" s="125"/>
      <c r="B81" s="127"/>
      <c r="C81" s="129"/>
      <c r="D81" s="131"/>
      <c r="E81" s="133"/>
      <c r="F81" s="133"/>
      <c r="G81" s="135"/>
      <c r="H81" s="145"/>
      <c r="I81" s="145"/>
      <c r="J81" s="145"/>
      <c r="K81" s="145"/>
      <c r="L81" s="40" t="s">
        <v>200</v>
      </c>
      <c r="M81" s="88">
        <v>400</v>
      </c>
    </row>
    <row r="82" spans="1:14" ht="116.25" customHeight="1">
      <c r="A82" s="22"/>
      <c r="B82" s="48" t="s">
        <v>271</v>
      </c>
      <c r="C82" s="32" t="s">
        <v>260</v>
      </c>
      <c r="D82" s="57" t="s">
        <v>4</v>
      </c>
      <c r="E82" s="72" t="s">
        <v>4</v>
      </c>
      <c r="F82" s="87">
        <v>45535</v>
      </c>
      <c r="G82" s="54" t="s">
        <v>4</v>
      </c>
      <c r="H82" s="49"/>
      <c r="I82" s="49" t="s">
        <v>30</v>
      </c>
      <c r="J82" s="49" t="s">
        <v>30</v>
      </c>
      <c r="K82" s="49"/>
      <c r="L82" s="17" t="s">
        <v>4</v>
      </c>
      <c r="M82" s="47" t="s">
        <v>4</v>
      </c>
      <c r="N82" s="1" t="s">
        <v>265</v>
      </c>
    </row>
    <row r="83" spans="1:14" s="3" customFormat="1" ht="21.75" customHeight="1">
      <c r="A83" s="21"/>
      <c r="B83" s="14" t="s">
        <v>83</v>
      </c>
      <c r="C83" s="15" t="s">
        <v>4</v>
      </c>
      <c r="D83" s="59" t="s">
        <v>4</v>
      </c>
      <c r="E83" s="15" t="s">
        <v>4</v>
      </c>
      <c r="F83" s="15" t="s">
        <v>4</v>
      </c>
      <c r="G83" s="61">
        <f>SUM(G72,G79)</f>
        <v>8781.9</v>
      </c>
      <c r="H83" s="15" t="s">
        <v>4</v>
      </c>
      <c r="I83" s="15" t="s">
        <v>4</v>
      </c>
      <c r="J83" s="15" t="s">
        <v>4</v>
      </c>
      <c r="K83" s="15" t="s">
        <v>4</v>
      </c>
      <c r="L83" s="63" t="s">
        <v>4</v>
      </c>
      <c r="M83" s="64" t="s">
        <v>4</v>
      </c>
    </row>
    <row r="84" spans="1:14" s="3" customFormat="1" ht="18.75" customHeight="1">
      <c r="A84" s="21" t="s">
        <v>54</v>
      </c>
      <c r="B84" s="151" t="s">
        <v>36</v>
      </c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3"/>
    </row>
    <row r="85" spans="1:14" ht="24.75" customHeight="1">
      <c r="A85" s="154" t="s">
        <v>123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6"/>
    </row>
    <row r="86" spans="1:14" ht="27.75" customHeight="1">
      <c r="A86" s="148" t="s">
        <v>118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50"/>
    </row>
    <row r="87" spans="1:14" s="3" customFormat="1" ht="51.75" customHeight="1">
      <c r="A87" s="146" t="s">
        <v>55</v>
      </c>
      <c r="B87" s="126" t="s">
        <v>168</v>
      </c>
      <c r="C87" s="128" t="s">
        <v>260</v>
      </c>
      <c r="D87" s="130" t="s">
        <v>139</v>
      </c>
      <c r="E87" s="132">
        <v>45658</v>
      </c>
      <c r="F87" s="132">
        <v>46022</v>
      </c>
      <c r="G87" s="134">
        <f>SUM(G91:G93)</f>
        <v>904.7</v>
      </c>
      <c r="H87" s="122" t="s">
        <v>30</v>
      </c>
      <c r="I87" s="122" t="s">
        <v>30</v>
      </c>
      <c r="J87" s="122" t="s">
        <v>30</v>
      </c>
      <c r="K87" s="122" t="s">
        <v>30</v>
      </c>
      <c r="L87" s="40" t="s">
        <v>186</v>
      </c>
      <c r="M87" s="93">
        <v>45</v>
      </c>
    </row>
    <row r="88" spans="1:14" s="3" customFormat="1" ht="58.5" customHeight="1">
      <c r="A88" s="147"/>
      <c r="B88" s="138"/>
      <c r="C88" s="139"/>
      <c r="D88" s="140"/>
      <c r="E88" s="141"/>
      <c r="F88" s="141"/>
      <c r="G88" s="142"/>
      <c r="H88" s="136"/>
      <c r="I88" s="136"/>
      <c r="J88" s="136"/>
      <c r="K88" s="136"/>
      <c r="L88" s="40" t="s">
        <v>183</v>
      </c>
      <c r="M88" s="93">
        <v>4.9000000000000004</v>
      </c>
    </row>
    <row r="89" spans="1:14" s="3" customFormat="1" ht="35.25" customHeight="1">
      <c r="A89" s="147"/>
      <c r="B89" s="138"/>
      <c r="C89" s="139"/>
      <c r="D89" s="140"/>
      <c r="E89" s="141"/>
      <c r="F89" s="141"/>
      <c r="G89" s="142"/>
      <c r="H89" s="136"/>
      <c r="I89" s="136"/>
      <c r="J89" s="136"/>
      <c r="K89" s="136"/>
      <c r="L89" s="40" t="s">
        <v>184</v>
      </c>
      <c r="M89" s="88">
        <v>20</v>
      </c>
    </row>
    <row r="90" spans="1:14" s="3" customFormat="1" ht="58.5" customHeight="1">
      <c r="A90" s="147"/>
      <c r="B90" s="138"/>
      <c r="C90" s="139"/>
      <c r="D90" s="140"/>
      <c r="E90" s="141"/>
      <c r="F90" s="141"/>
      <c r="G90" s="142"/>
      <c r="H90" s="136"/>
      <c r="I90" s="136"/>
      <c r="J90" s="136"/>
      <c r="K90" s="136"/>
      <c r="L90" s="40" t="s">
        <v>185</v>
      </c>
      <c r="M90" s="88">
        <v>960</v>
      </c>
    </row>
    <row r="91" spans="1:14" ht="96" customHeight="1">
      <c r="A91" s="90" t="s">
        <v>56</v>
      </c>
      <c r="B91" s="4" t="s">
        <v>94</v>
      </c>
      <c r="C91" s="34" t="s">
        <v>260</v>
      </c>
      <c r="D91" s="58" t="s">
        <v>151</v>
      </c>
      <c r="E91" s="71">
        <v>45658</v>
      </c>
      <c r="F91" s="71">
        <v>46022</v>
      </c>
      <c r="G91" s="53">
        <v>849.2</v>
      </c>
      <c r="H91" s="50" t="s">
        <v>30</v>
      </c>
      <c r="I91" s="50" t="s">
        <v>30</v>
      </c>
      <c r="J91" s="50" t="s">
        <v>30</v>
      </c>
      <c r="K91" s="50" t="s">
        <v>30</v>
      </c>
      <c r="L91" s="37" t="s">
        <v>4</v>
      </c>
      <c r="M91" s="38" t="s">
        <v>4</v>
      </c>
    </row>
    <row r="92" spans="1:14" ht="109.5" customHeight="1">
      <c r="A92" s="90" t="s">
        <v>57</v>
      </c>
      <c r="B92" s="4" t="s">
        <v>95</v>
      </c>
      <c r="C92" s="34" t="s">
        <v>260</v>
      </c>
      <c r="D92" s="58" t="s">
        <v>152</v>
      </c>
      <c r="E92" s="71">
        <v>45658</v>
      </c>
      <c r="F92" s="71">
        <v>46022</v>
      </c>
      <c r="G92" s="53">
        <v>55.5</v>
      </c>
      <c r="H92" s="50" t="s">
        <v>30</v>
      </c>
      <c r="I92" s="50" t="s">
        <v>30</v>
      </c>
      <c r="J92" s="50" t="s">
        <v>30</v>
      </c>
      <c r="K92" s="50" t="s">
        <v>30</v>
      </c>
      <c r="L92" s="37" t="s">
        <v>4</v>
      </c>
      <c r="M92" s="38" t="s">
        <v>4</v>
      </c>
    </row>
    <row r="93" spans="1:14" ht="109.5" customHeight="1">
      <c r="A93" s="90" t="s">
        <v>58</v>
      </c>
      <c r="B93" s="4" t="s">
        <v>96</v>
      </c>
      <c r="C93" s="34" t="s">
        <v>260</v>
      </c>
      <c r="D93" s="58" t="s">
        <v>153</v>
      </c>
      <c r="E93" s="71">
        <v>45931</v>
      </c>
      <c r="F93" s="71">
        <v>46022</v>
      </c>
      <c r="G93" s="53">
        <v>0</v>
      </c>
      <c r="H93" s="50"/>
      <c r="I93" s="50"/>
      <c r="J93" s="50"/>
      <c r="K93" s="50" t="s">
        <v>30</v>
      </c>
      <c r="L93" s="37" t="s">
        <v>4</v>
      </c>
      <c r="M93" s="38" t="s">
        <v>4</v>
      </c>
    </row>
    <row r="94" spans="1:14" ht="97.5" customHeight="1">
      <c r="A94" s="22"/>
      <c r="B94" s="48" t="s">
        <v>272</v>
      </c>
      <c r="C94" s="32" t="s">
        <v>260</v>
      </c>
      <c r="D94" s="57" t="s">
        <v>4</v>
      </c>
      <c r="E94" s="72" t="s">
        <v>4</v>
      </c>
      <c r="F94" s="87">
        <v>46022</v>
      </c>
      <c r="G94" s="54" t="s">
        <v>4</v>
      </c>
      <c r="H94" s="49" t="s">
        <v>30</v>
      </c>
      <c r="I94" s="49" t="s">
        <v>30</v>
      </c>
      <c r="J94" s="49" t="s">
        <v>30</v>
      </c>
      <c r="K94" s="49" t="s">
        <v>30</v>
      </c>
      <c r="L94" s="17" t="s">
        <v>4</v>
      </c>
      <c r="M94" s="47" t="s">
        <v>4</v>
      </c>
      <c r="N94" s="1" t="s">
        <v>265</v>
      </c>
    </row>
    <row r="95" spans="1:14" ht="21.75" customHeight="1">
      <c r="A95" s="154" t="s">
        <v>124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6"/>
    </row>
    <row r="96" spans="1:14" ht="17.25" customHeight="1">
      <c r="A96" s="148" t="s">
        <v>119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50"/>
    </row>
    <row r="97" spans="1:14" ht="111.75" customHeight="1">
      <c r="A97" s="90" t="s">
        <v>59</v>
      </c>
      <c r="B97" s="2" t="s">
        <v>25</v>
      </c>
      <c r="C97" s="34" t="s">
        <v>260</v>
      </c>
      <c r="D97" s="58" t="s">
        <v>146</v>
      </c>
      <c r="E97" s="71">
        <v>45658</v>
      </c>
      <c r="F97" s="71">
        <v>46022</v>
      </c>
      <c r="G97" s="53">
        <f>SUM(G98:G100)</f>
        <v>571.4</v>
      </c>
      <c r="H97" s="50" t="s">
        <v>30</v>
      </c>
      <c r="I97" s="50" t="s">
        <v>30</v>
      </c>
      <c r="J97" s="50" t="s">
        <v>30</v>
      </c>
      <c r="K97" s="50" t="s">
        <v>30</v>
      </c>
      <c r="L97" s="40" t="s">
        <v>170</v>
      </c>
      <c r="M97" s="93">
        <v>42.5</v>
      </c>
    </row>
    <row r="98" spans="1:14" ht="111" customHeight="1">
      <c r="A98" s="90" t="s">
        <v>60</v>
      </c>
      <c r="B98" s="4" t="s">
        <v>224</v>
      </c>
      <c r="C98" s="34" t="s">
        <v>260</v>
      </c>
      <c r="D98" s="58" t="s">
        <v>154</v>
      </c>
      <c r="E98" s="71">
        <v>45658</v>
      </c>
      <c r="F98" s="71">
        <v>46022</v>
      </c>
      <c r="G98" s="53">
        <v>571.4</v>
      </c>
      <c r="H98" s="50" t="s">
        <v>30</v>
      </c>
      <c r="I98" s="50" t="s">
        <v>30</v>
      </c>
      <c r="J98" s="50" t="s">
        <v>30</v>
      </c>
      <c r="K98" s="50" t="s">
        <v>30</v>
      </c>
      <c r="L98" s="37" t="s">
        <v>4</v>
      </c>
      <c r="M98" s="38" t="s">
        <v>4</v>
      </c>
    </row>
    <row r="99" spans="1:14" ht="107.25" customHeight="1">
      <c r="A99" s="90" t="s">
        <v>61</v>
      </c>
      <c r="B99" s="4" t="s">
        <v>81</v>
      </c>
      <c r="C99" s="34" t="s">
        <v>260</v>
      </c>
      <c r="D99" s="58" t="s">
        <v>155</v>
      </c>
      <c r="E99" s="71">
        <v>45658</v>
      </c>
      <c r="F99" s="71">
        <v>46022</v>
      </c>
      <c r="G99" s="53">
        <v>0</v>
      </c>
      <c r="H99" s="50" t="s">
        <v>30</v>
      </c>
      <c r="I99" s="50" t="s">
        <v>30</v>
      </c>
      <c r="J99" s="50" t="s">
        <v>30</v>
      </c>
      <c r="K99" s="50" t="s">
        <v>30</v>
      </c>
      <c r="L99" s="37" t="s">
        <v>4</v>
      </c>
      <c r="M99" s="38" t="s">
        <v>4</v>
      </c>
    </row>
    <row r="100" spans="1:14" ht="113.25" customHeight="1">
      <c r="A100" s="90" t="s">
        <v>99</v>
      </c>
      <c r="B100" s="4" t="s">
        <v>101</v>
      </c>
      <c r="C100" s="34" t="s">
        <v>260</v>
      </c>
      <c r="D100" s="58" t="s">
        <v>156</v>
      </c>
      <c r="E100" s="71">
        <v>45658</v>
      </c>
      <c r="F100" s="71">
        <v>46022</v>
      </c>
      <c r="G100" s="53">
        <v>0</v>
      </c>
      <c r="H100" s="50" t="s">
        <v>30</v>
      </c>
      <c r="I100" s="50" t="s">
        <v>30</v>
      </c>
      <c r="J100" s="50" t="s">
        <v>30</v>
      </c>
      <c r="K100" s="50" t="s">
        <v>30</v>
      </c>
      <c r="L100" s="37" t="s">
        <v>4</v>
      </c>
      <c r="M100" s="38" t="s">
        <v>4</v>
      </c>
    </row>
    <row r="101" spans="1:14" s="75" customFormat="1" ht="97.5" customHeight="1">
      <c r="A101" s="22"/>
      <c r="B101" s="48" t="s">
        <v>273</v>
      </c>
      <c r="C101" s="32" t="s">
        <v>260</v>
      </c>
      <c r="D101" s="57" t="s">
        <v>4</v>
      </c>
      <c r="E101" s="72" t="s">
        <v>4</v>
      </c>
      <c r="F101" s="87">
        <v>46022</v>
      </c>
      <c r="G101" s="54" t="s">
        <v>4</v>
      </c>
      <c r="H101" s="49" t="s">
        <v>30</v>
      </c>
      <c r="I101" s="49" t="s">
        <v>30</v>
      </c>
      <c r="J101" s="49" t="s">
        <v>30</v>
      </c>
      <c r="K101" s="49" t="s">
        <v>30</v>
      </c>
      <c r="L101" s="17" t="s">
        <v>4</v>
      </c>
      <c r="M101" s="47" t="s">
        <v>4</v>
      </c>
      <c r="N101" s="1" t="s">
        <v>265</v>
      </c>
    </row>
    <row r="102" spans="1:14" ht="24.75" customHeight="1">
      <c r="A102" s="148" t="s">
        <v>118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50"/>
    </row>
    <row r="103" spans="1:14" ht="99" customHeight="1">
      <c r="A103" s="114" t="s">
        <v>173</v>
      </c>
      <c r="B103" s="115" t="s">
        <v>255</v>
      </c>
      <c r="C103" s="116" t="s">
        <v>260</v>
      </c>
      <c r="D103" s="117" t="s">
        <v>257</v>
      </c>
      <c r="E103" s="118">
        <v>45658</v>
      </c>
      <c r="F103" s="118">
        <v>46022</v>
      </c>
      <c r="G103" s="119">
        <v>504.1</v>
      </c>
      <c r="H103" s="113" t="s">
        <v>30</v>
      </c>
      <c r="I103" s="113" t="s">
        <v>30</v>
      </c>
      <c r="J103" s="113" t="s">
        <v>30</v>
      </c>
      <c r="K103" s="113" t="s">
        <v>30</v>
      </c>
      <c r="L103" s="40" t="s">
        <v>201</v>
      </c>
      <c r="M103" s="121">
        <v>42.5</v>
      </c>
    </row>
    <row r="104" spans="1:14" s="75" customFormat="1" ht="108" customHeight="1">
      <c r="A104" s="22"/>
      <c r="B104" s="48" t="s">
        <v>274</v>
      </c>
      <c r="C104" s="32" t="s">
        <v>260</v>
      </c>
      <c r="D104" s="57" t="s">
        <v>4</v>
      </c>
      <c r="E104" s="72" t="s">
        <v>4</v>
      </c>
      <c r="F104" s="87">
        <v>46022</v>
      </c>
      <c r="G104" s="54" t="s">
        <v>4</v>
      </c>
      <c r="H104" s="49" t="s">
        <v>30</v>
      </c>
      <c r="I104" s="49" t="s">
        <v>30</v>
      </c>
      <c r="J104" s="49" t="s">
        <v>30</v>
      </c>
      <c r="K104" s="49" t="s">
        <v>30</v>
      </c>
      <c r="L104" s="17" t="s">
        <v>4</v>
      </c>
      <c r="M104" s="47" t="s">
        <v>4</v>
      </c>
      <c r="N104" s="1" t="s">
        <v>265</v>
      </c>
    </row>
    <row r="105" spans="1:14" s="3" customFormat="1" ht="23.25" customHeight="1">
      <c r="A105" s="21"/>
      <c r="B105" s="14" t="s">
        <v>84</v>
      </c>
      <c r="C105" s="15" t="s">
        <v>4</v>
      </c>
      <c r="D105" s="59" t="s">
        <v>4</v>
      </c>
      <c r="E105" s="15" t="s">
        <v>4</v>
      </c>
      <c r="F105" s="15" t="s">
        <v>4</v>
      </c>
      <c r="G105" s="61">
        <f>SUM(G87,G97,G103)</f>
        <v>1980.1999999999998</v>
      </c>
      <c r="H105" s="15" t="s">
        <v>4</v>
      </c>
      <c r="I105" s="15" t="s">
        <v>4</v>
      </c>
      <c r="J105" s="15" t="s">
        <v>4</v>
      </c>
      <c r="K105" s="15" t="s">
        <v>4</v>
      </c>
      <c r="L105" s="63" t="s">
        <v>4</v>
      </c>
      <c r="M105" s="64" t="s">
        <v>4</v>
      </c>
    </row>
    <row r="106" spans="1:14" s="3" customFormat="1" ht="20.25" customHeight="1">
      <c r="A106" s="21" t="s">
        <v>62</v>
      </c>
      <c r="B106" s="151" t="s">
        <v>37</v>
      </c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3"/>
    </row>
    <row r="107" spans="1:14" s="3" customFormat="1" ht="26.25" customHeight="1">
      <c r="A107" s="154" t="s">
        <v>123</v>
      </c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6"/>
    </row>
    <row r="108" spans="1:14" s="3" customFormat="1" ht="26.25" customHeight="1">
      <c r="A108" s="148" t="s">
        <v>118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50"/>
    </row>
    <row r="109" spans="1:14" s="3" customFormat="1" ht="26.25" customHeight="1">
      <c r="A109" s="148" t="s">
        <v>119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50"/>
    </row>
    <row r="110" spans="1:14" ht="101.25" customHeight="1">
      <c r="A110" s="90" t="s">
        <v>63</v>
      </c>
      <c r="B110" s="2" t="s">
        <v>6</v>
      </c>
      <c r="C110" s="34" t="s">
        <v>260</v>
      </c>
      <c r="D110" s="58" t="s">
        <v>140</v>
      </c>
      <c r="E110" s="71">
        <v>45658</v>
      </c>
      <c r="F110" s="71">
        <v>46022</v>
      </c>
      <c r="G110" s="53">
        <f>SUM(G111:G113)</f>
        <v>144927</v>
      </c>
      <c r="H110" s="50" t="s">
        <v>30</v>
      </c>
      <c r="I110" s="50" t="s">
        <v>30</v>
      </c>
      <c r="J110" s="50" t="s">
        <v>30</v>
      </c>
      <c r="K110" s="50" t="s">
        <v>30</v>
      </c>
      <c r="L110" s="40" t="s">
        <v>111</v>
      </c>
      <c r="M110" s="93">
        <v>93.5</v>
      </c>
    </row>
    <row r="111" spans="1:14" ht="95.25" customHeight="1">
      <c r="A111" s="90" t="s">
        <v>64</v>
      </c>
      <c r="B111" s="4" t="s">
        <v>225</v>
      </c>
      <c r="C111" s="34" t="s">
        <v>260</v>
      </c>
      <c r="D111" s="58" t="s">
        <v>157</v>
      </c>
      <c r="E111" s="71">
        <v>45658</v>
      </c>
      <c r="F111" s="71">
        <v>46022</v>
      </c>
      <c r="G111" s="53">
        <v>138225</v>
      </c>
      <c r="H111" s="50" t="s">
        <v>30</v>
      </c>
      <c r="I111" s="50" t="s">
        <v>30</v>
      </c>
      <c r="J111" s="50" t="s">
        <v>30</v>
      </c>
      <c r="K111" s="50" t="s">
        <v>30</v>
      </c>
      <c r="L111" s="37" t="s">
        <v>4</v>
      </c>
      <c r="M111" s="38" t="s">
        <v>4</v>
      </c>
    </row>
    <row r="112" spans="1:14" ht="98.25" customHeight="1">
      <c r="A112" s="22"/>
      <c r="B112" s="48" t="s">
        <v>275</v>
      </c>
      <c r="C112" s="32" t="s">
        <v>260</v>
      </c>
      <c r="D112" s="57" t="s">
        <v>4</v>
      </c>
      <c r="E112" s="72" t="s">
        <v>4</v>
      </c>
      <c r="F112" s="87">
        <v>46022</v>
      </c>
      <c r="G112" s="54" t="s">
        <v>4</v>
      </c>
      <c r="H112" s="49" t="s">
        <v>30</v>
      </c>
      <c r="I112" s="49" t="s">
        <v>30</v>
      </c>
      <c r="J112" s="49" t="s">
        <v>30</v>
      </c>
      <c r="K112" s="49" t="s">
        <v>30</v>
      </c>
      <c r="L112" s="17" t="s">
        <v>4</v>
      </c>
      <c r="M112" s="47" t="s">
        <v>4</v>
      </c>
      <c r="N112" s="1" t="s">
        <v>265</v>
      </c>
    </row>
    <row r="113" spans="1:14" ht="93.75" customHeight="1">
      <c r="A113" s="90" t="s">
        <v>65</v>
      </c>
      <c r="B113" s="4" t="s">
        <v>226</v>
      </c>
      <c r="C113" s="34" t="s">
        <v>260</v>
      </c>
      <c r="D113" s="58" t="s">
        <v>158</v>
      </c>
      <c r="E113" s="71">
        <v>45658</v>
      </c>
      <c r="F113" s="71">
        <v>46022</v>
      </c>
      <c r="G113" s="53">
        <v>6702</v>
      </c>
      <c r="H113" s="50" t="s">
        <v>30</v>
      </c>
      <c r="I113" s="50" t="s">
        <v>30</v>
      </c>
      <c r="J113" s="50" t="s">
        <v>30</v>
      </c>
      <c r="K113" s="50" t="s">
        <v>30</v>
      </c>
      <c r="L113" s="37" t="s">
        <v>4</v>
      </c>
      <c r="M113" s="38" t="s">
        <v>4</v>
      </c>
    </row>
    <row r="114" spans="1:14" ht="100.5" customHeight="1">
      <c r="A114" s="22"/>
      <c r="B114" s="48" t="s">
        <v>276</v>
      </c>
      <c r="C114" s="32" t="s">
        <v>260</v>
      </c>
      <c r="D114" s="57" t="s">
        <v>4</v>
      </c>
      <c r="E114" s="72" t="s">
        <v>4</v>
      </c>
      <c r="F114" s="87">
        <v>46022</v>
      </c>
      <c r="G114" s="54" t="s">
        <v>4</v>
      </c>
      <c r="H114" s="49" t="s">
        <v>30</v>
      </c>
      <c r="I114" s="49" t="s">
        <v>30</v>
      </c>
      <c r="J114" s="49" t="s">
        <v>30</v>
      </c>
      <c r="K114" s="49" t="s">
        <v>30</v>
      </c>
      <c r="L114" s="17" t="s">
        <v>4</v>
      </c>
      <c r="M114" s="47" t="s">
        <v>4</v>
      </c>
      <c r="N114" s="1" t="s">
        <v>265</v>
      </c>
    </row>
    <row r="115" spans="1:14" ht="131.25" customHeight="1">
      <c r="A115" s="90" t="s">
        <v>66</v>
      </c>
      <c r="B115" s="2" t="s">
        <v>145</v>
      </c>
      <c r="C115" s="34" t="s">
        <v>260</v>
      </c>
      <c r="D115" s="58" t="s">
        <v>141</v>
      </c>
      <c r="E115" s="71">
        <v>45658</v>
      </c>
      <c r="F115" s="71">
        <v>46022</v>
      </c>
      <c r="G115" s="53">
        <v>6104.9</v>
      </c>
      <c r="H115" s="50" t="s">
        <v>30</v>
      </c>
      <c r="I115" s="50" t="s">
        <v>30</v>
      </c>
      <c r="J115" s="50" t="s">
        <v>30</v>
      </c>
      <c r="K115" s="50" t="s">
        <v>30</v>
      </c>
      <c r="L115" s="40" t="s">
        <v>127</v>
      </c>
      <c r="M115" s="93">
        <v>100</v>
      </c>
    </row>
    <row r="116" spans="1:14" ht="99.75" customHeight="1">
      <c r="A116" s="22"/>
      <c r="B116" s="48" t="s">
        <v>277</v>
      </c>
      <c r="C116" s="32" t="s">
        <v>260</v>
      </c>
      <c r="D116" s="57" t="s">
        <v>4</v>
      </c>
      <c r="E116" s="72" t="s">
        <v>4</v>
      </c>
      <c r="F116" s="87">
        <v>46022</v>
      </c>
      <c r="G116" s="54" t="s">
        <v>4</v>
      </c>
      <c r="H116" s="49" t="s">
        <v>30</v>
      </c>
      <c r="I116" s="49" t="s">
        <v>30</v>
      </c>
      <c r="J116" s="49" t="s">
        <v>30</v>
      </c>
      <c r="K116" s="49" t="s">
        <v>30</v>
      </c>
      <c r="L116" s="17" t="s">
        <v>4</v>
      </c>
      <c r="M116" s="47" t="s">
        <v>4</v>
      </c>
      <c r="N116" s="1" t="s">
        <v>265</v>
      </c>
    </row>
    <row r="117" spans="1:14" ht="48.75" customHeight="1">
      <c r="A117" s="124" t="s">
        <v>67</v>
      </c>
      <c r="B117" s="126" t="s">
        <v>166</v>
      </c>
      <c r="C117" s="128" t="s">
        <v>260</v>
      </c>
      <c r="D117" s="130" t="s">
        <v>141</v>
      </c>
      <c r="E117" s="132">
        <v>45658</v>
      </c>
      <c r="F117" s="132">
        <v>46022</v>
      </c>
      <c r="G117" s="179">
        <f>1478919.6+34107.7</f>
        <v>1513027.3</v>
      </c>
      <c r="H117" s="122" t="s">
        <v>30</v>
      </c>
      <c r="I117" s="122" t="s">
        <v>30</v>
      </c>
      <c r="J117" s="122" t="s">
        <v>30</v>
      </c>
      <c r="K117" s="122" t="s">
        <v>30</v>
      </c>
      <c r="L117" s="40" t="s">
        <v>208</v>
      </c>
      <c r="M117" s="93">
        <v>93.5</v>
      </c>
    </row>
    <row r="118" spans="1:14" ht="45.75" customHeight="1">
      <c r="A118" s="137"/>
      <c r="B118" s="138"/>
      <c r="C118" s="139"/>
      <c r="D118" s="140"/>
      <c r="E118" s="141"/>
      <c r="F118" s="141"/>
      <c r="G118" s="180"/>
      <c r="H118" s="136"/>
      <c r="I118" s="136"/>
      <c r="J118" s="136"/>
      <c r="K118" s="136"/>
      <c r="L118" s="40" t="s">
        <v>209</v>
      </c>
      <c r="M118" s="70">
        <v>83</v>
      </c>
    </row>
    <row r="119" spans="1:14" ht="32.25" customHeight="1">
      <c r="A119" s="137"/>
      <c r="B119" s="138"/>
      <c r="C119" s="139"/>
      <c r="D119" s="140"/>
      <c r="E119" s="141"/>
      <c r="F119" s="141"/>
      <c r="G119" s="180"/>
      <c r="H119" s="136"/>
      <c r="I119" s="136"/>
      <c r="J119" s="136"/>
      <c r="K119" s="136"/>
      <c r="L119" s="40" t="s">
        <v>207</v>
      </c>
      <c r="M119" s="70">
        <v>78748</v>
      </c>
    </row>
    <row r="120" spans="1:14" ht="30.75" customHeight="1">
      <c r="A120" s="137"/>
      <c r="B120" s="138"/>
      <c r="C120" s="139"/>
      <c r="D120" s="140"/>
      <c r="E120" s="141"/>
      <c r="F120" s="141"/>
      <c r="G120" s="180"/>
      <c r="H120" s="136"/>
      <c r="I120" s="136"/>
      <c r="J120" s="136"/>
      <c r="K120" s="136"/>
      <c r="L120" s="40" t="s">
        <v>206</v>
      </c>
      <c r="M120" s="70">
        <v>97556</v>
      </c>
    </row>
    <row r="121" spans="1:14" ht="57.75" customHeight="1">
      <c r="A121" s="137"/>
      <c r="B121" s="138"/>
      <c r="C121" s="139"/>
      <c r="D121" s="140"/>
      <c r="E121" s="141"/>
      <c r="F121" s="141"/>
      <c r="G121" s="180"/>
      <c r="H121" s="136"/>
      <c r="I121" s="136"/>
      <c r="J121" s="136"/>
      <c r="K121" s="136"/>
      <c r="L121" s="40" t="s">
        <v>205</v>
      </c>
      <c r="M121" s="93" t="s">
        <v>203</v>
      </c>
    </row>
    <row r="122" spans="1:14" ht="58.5" customHeight="1">
      <c r="A122" s="125"/>
      <c r="B122" s="127"/>
      <c r="C122" s="129"/>
      <c r="D122" s="131"/>
      <c r="E122" s="133"/>
      <c r="F122" s="133"/>
      <c r="G122" s="181"/>
      <c r="H122" s="123"/>
      <c r="I122" s="123"/>
      <c r="J122" s="123"/>
      <c r="K122" s="123"/>
      <c r="L122" s="40" t="s">
        <v>204</v>
      </c>
      <c r="M122" s="70">
        <v>100</v>
      </c>
    </row>
    <row r="123" spans="1:14" ht="102" customHeight="1">
      <c r="A123" s="22"/>
      <c r="B123" s="48" t="s">
        <v>278</v>
      </c>
      <c r="C123" s="32" t="s">
        <v>260</v>
      </c>
      <c r="D123" s="57" t="s">
        <v>4</v>
      </c>
      <c r="E123" s="72" t="s">
        <v>4</v>
      </c>
      <c r="F123" s="87">
        <v>46022</v>
      </c>
      <c r="G123" s="54" t="s">
        <v>4</v>
      </c>
      <c r="H123" s="49" t="s">
        <v>30</v>
      </c>
      <c r="I123" s="49" t="s">
        <v>30</v>
      </c>
      <c r="J123" s="49" t="s">
        <v>30</v>
      </c>
      <c r="K123" s="49" t="s">
        <v>30</v>
      </c>
      <c r="L123" s="17" t="s">
        <v>4</v>
      </c>
      <c r="M123" s="47" t="s">
        <v>4</v>
      </c>
      <c r="N123" s="1" t="s">
        <v>265</v>
      </c>
    </row>
    <row r="124" spans="1:14" ht="96.75" customHeight="1">
      <c r="A124" s="105" t="s">
        <v>68</v>
      </c>
      <c r="B124" s="106" t="s">
        <v>26</v>
      </c>
      <c r="C124" s="116" t="s">
        <v>260</v>
      </c>
      <c r="D124" s="107" t="s">
        <v>141</v>
      </c>
      <c r="E124" s="108">
        <v>45658</v>
      </c>
      <c r="F124" s="108">
        <v>46022</v>
      </c>
      <c r="G124" s="109">
        <v>0</v>
      </c>
      <c r="H124" s="104" t="s">
        <v>30</v>
      </c>
      <c r="I124" s="104" t="s">
        <v>30</v>
      </c>
      <c r="J124" s="104" t="s">
        <v>30</v>
      </c>
      <c r="K124" s="104" t="s">
        <v>30</v>
      </c>
      <c r="L124" s="40" t="s">
        <v>210</v>
      </c>
      <c r="M124" s="88">
        <v>99</v>
      </c>
    </row>
    <row r="125" spans="1:14" ht="100.5" customHeight="1">
      <c r="A125" s="22"/>
      <c r="B125" s="48" t="s">
        <v>279</v>
      </c>
      <c r="C125" s="32" t="s">
        <v>260</v>
      </c>
      <c r="D125" s="57" t="s">
        <v>4</v>
      </c>
      <c r="E125" s="72" t="s">
        <v>4</v>
      </c>
      <c r="F125" s="87">
        <v>46022</v>
      </c>
      <c r="G125" s="54" t="s">
        <v>4</v>
      </c>
      <c r="H125" s="49" t="s">
        <v>30</v>
      </c>
      <c r="I125" s="49" t="s">
        <v>30</v>
      </c>
      <c r="J125" s="49" t="s">
        <v>30</v>
      </c>
      <c r="K125" s="49" t="s">
        <v>30</v>
      </c>
      <c r="L125" s="17" t="s">
        <v>4</v>
      </c>
      <c r="M125" s="47" t="s">
        <v>4</v>
      </c>
      <c r="N125" s="1" t="s">
        <v>265</v>
      </c>
    </row>
    <row r="126" spans="1:14" ht="36" customHeight="1">
      <c r="A126" s="124" t="s">
        <v>69</v>
      </c>
      <c r="B126" s="126" t="s">
        <v>27</v>
      </c>
      <c r="C126" s="128" t="s">
        <v>260</v>
      </c>
      <c r="D126" s="130" t="s">
        <v>141</v>
      </c>
      <c r="E126" s="132">
        <v>45658</v>
      </c>
      <c r="F126" s="132">
        <v>46022</v>
      </c>
      <c r="G126" s="134">
        <f>SUM(G132:G138)</f>
        <v>272055.59999999998</v>
      </c>
      <c r="H126" s="122" t="s">
        <v>30</v>
      </c>
      <c r="I126" s="122" t="s">
        <v>30</v>
      </c>
      <c r="J126" s="122" t="s">
        <v>30</v>
      </c>
      <c r="K126" s="122" t="s">
        <v>30</v>
      </c>
      <c r="L126" s="40" t="s">
        <v>211</v>
      </c>
      <c r="M126" s="70">
        <v>90</v>
      </c>
    </row>
    <row r="127" spans="1:14" ht="113.25" customHeight="1">
      <c r="A127" s="137"/>
      <c r="B127" s="138"/>
      <c r="C127" s="139"/>
      <c r="D127" s="140"/>
      <c r="E127" s="141"/>
      <c r="F127" s="141"/>
      <c r="G127" s="142"/>
      <c r="H127" s="136"/>
      <c r="I127" s="136"/>
      <c r="J127" s="136"/>
      <c r="K127" s="136"/>
      <c r="L127" s="40" t="s">
        <v>227</v>
      </c>
      <c r="M127" s="70">
        <v>100</v>
      </c>
    </row>
    <row r="128" spans="1:14" ht="43.5" customHeight="1">
      <c r="A128" s="137"/>
      <c r="B128" s="138"/>
      <c r="C128" s="139"/>
      <c r="D128" s="140"/>
      <c r="E128" s="141"/>
      <c r="F128" s="141"/>
      <c r="G128" s="142"/>
      <c r="H128" s="136"/>
      <c r="I128" s="136"/>
      <c r="J128" s="136"/>
      <c r="K128" s="136"/>
      <c r="L128" s="40" t="s">
        <v>232</v>
      </c>
      <c r="M128" s="70">
        <v>2280</v>
      </c>
    </row>
    <row r="129" spans="1:14" ht="47.25" customHeight="1">
      <c r="A129" s="137"/>
      <c r="B129" s="138"/>
      <c r="C129" s="139"/>
      <c r="D129" s="140"/>
      <c r="E129" s="141"/>
      <c r="F129" s="141"/>
      <c r="G129" s="142"/>
      <c r="H129" s="136"/>
      <c r="I129" s="136"/>
      <c r="J129" s="136"/>
      <c r="K129" s="136"/>
      <c r="L129" s="40" t="s">
        <v>231</v>
      </c>
      <c r="M129" s="70">
        <v>259</v>
      </c>
    </row>
    <row r="130" spans="1:14" ht="62.25" customHeight="1">
      <c r="A130" s="137"/>
      <c r="B130" s="138"/>
      <c r="C130" s="139"/>
      <c r="D130" s="140"/>
      <c r="E130" s="141"/>
      <c r="F130" s="141"/>
      <c r="G130" s="142"/>
      <c r="H130" s="136"/>
      <c r="I130" s="136"/>
      <c r="J130" s="136"/>
      <c r="K130" s="136"/>
      <c r="L130" s="40" t="s">
        <v>202</v>
      </c>
      <c r="M130" s="88">
        <v>13</v>
      </c>
    </row>
    <row r="131" spans="1:14" ht="46.5" customHeight="1">
      <c r="A131" s="125"/>
      <c r="B131" s="127"/>
      <c r="C131" s="129"/>
      <c r="D131" s="131"/>
      <c r="E131" s="133"/>
      <c r="F131" s="133"/>
      <c r="G131" s="135"/>
      <c r="H131" s="123"/>
      <c r="I131" s="123"/>
      <c r="J131" s="123"/>
      <c r="K131" s="123"/>
      <c r="L131" s="40" t="s">
        <v>230</v>
      </c>
      <c r="M131" s="70">
        <v>13</v>
      </c>
    </row>
    <row r="132" spans="1:14" ht="99" customHeight="1">
      <c r="A132" s="90" t="s">
        <v>70</v>
      </c>
      <c r="B132" s="4" t="s">
        <v>98</v>
      </c>
      <c r="C132" s="34" t="s">
        <v>260</v>
      </c>
      <c r="D132" s="58" t="s">
        <v>159</v>
      </c>
      <c r="E132" s="71">
        <v>45658</v>
      </c>
      <c r="F132" s="71">
        <v>46022</v>
      </c>
      <c r="G132" s="53">
        <v>126099.7</v>
      </c>
      <c r="H132" s="50" t="s">
        <v>30</v>
      </c>
      <c r="I132" s="50" t="s">
        <v>30</v>
      </c>
      <c r="J132" s="50" t="s">
        <v>30</v>
      </c>
      <c r="K132" s="50" t="s">
        <v>30</v>
      </c>
      <c r="L132" s="37" t="s">
        <v>4</v>
      </c>
      <c r="M132" s="38" t="s">
        <v>4</v>
      </c>
    </row>
    <row r="133" spans="1:14" ht="100.5" customHeight="1">
      <c r="A133" s="22"/>
      <c r="B133" s="48" t="s">
        <v>280</v>
      </c>
      <c r="C133" s="32" t="s">
        <v>260</v>
      </c>
      <c r="D133" s="57" t="s">
        <v>4</v>
      </c>
      <c r="E133" s="72" t="s">
        <v>4</v>
      </c>
      <c r="F133" s="87">
        <v>46022</v>
      </c>
      <c r="G133" s="54" t="s">
        <v>4</v>
      </c>
      <c r="H133" s="49" t="s">
        <v>30</v>
      </c>
      <c r="I133" s="49" t="s">
        <v>30</v>
      </c>
      <c r="J133" s="49" t="s">
        <v>30</v>
      </c>
      <c r="K133" s="49" t="s">
        <v>30</v>
      </c>
      <c r="L133" s="17" t="s">
        <v>4</v>
      </c>
      <c r="M133" s="47" t="s">
        <v>4</v>
      </c>
      <c r="N133" s="1" t="s">
        <v>265</v>
      </c>
    </row>
    <row r="134" spans="1:14" ht="96.75" customHeight="1">
      <c r="A134" s="90" t="s">
        <v>71</v>
      </c>
      <c r="B134" s="4" t="s">
        <v>97</v>
      </c>
      <c r="C134" s="34" t="s">
        <v>260</v>
      </c>
      <c r="D134" s="58" t="s">
        <v>160</v>
      </c>
      <c r="E134" s="71">
        <v>45658</v>
      </c>
      <c r="F134" s="71">
        <v>46022</v>
      </c>
      <c r="G134" s="53">
        <v>5755.5</v>
      </c>
      <c r="H134" s="50" t="s">
        <v>30</v>
      </c>
      <c r="I134" s="50" t="s">
        <v>30</v>
      </c>
      <c r="J134" s="50" t="s">
        <v>30</v>
      </c>
      <c r="K134" s="50" t="s">
        <v>30</v>
      </c>
      <c r="L134" s="37" t="s">
        <v>4</v>
      </c>
      <c r="M134" s="38" t="s">
        <v>4</v>
      </c>
    </row>
    <row r="135" spans="1:14" ht="95.25" customHeight="1">
      <c r="A135" s="22"/>
      <c r="B135" s="48" t="s">
        <v>281</v>
      </c>
      <c r="C135" s="32" t="s">
        <v>260</v>
      </c>
      <c r="D135" s="57" t="s">
        <v>4</v>
      </c>
      <c r="E135" s="72" t="s">
        <v>4</v>
      </c>
      <c r="F135" s="87">
        <v>46022</v>
      </c>
      <c r="G135" s="54" t="s">
        <v>4</v>
      </c>
      <c r="H135" s="49" t="s">
        <v>30</v>
      </c>
      <c r="I135" s="49" t="s">
        <v>30</v>
      </c>
      <c r="J135" s="49" t="s">
        <v>30</v>
      </c>
      <c r="K135" s="49" t="s">
        <v>30</v>
      </c>
      <c r="L135" s="17" t="s">
        <v>4</v>
      </c>
      <c r="M135" s="47" t="s">
        <v>4</v>
      </c>
      <c r="N135" s="1" t="s">
        <v>265</v>
      </c>
    </row>
    <row r="136" spans="1:14" ht="110.25" customHeight="1">
      <c r="A136" s="120" t="s">
        <v>90</v>
      </c>
      <c r="B136" s="4" t="s">
        <v>105</v>
      </c>
      <c r="C136" s="34" t="s">
        <v>260</v>
      </c>
      <c r="D136" s="58" t="s">
        <v>161</v>
      </c>
      <c r="E136" s="71">
        <v>45658</v>
      </c>
      <c r="F136" s="71">
        <v>46022</v>
      </c>
      <c r="G136" s="53">
        <v>38374</v>
      </c>
      <c r="H136" s="50" t="s">
        <v>30</v>
      </c>
      <c r="I136" s="50" t="s">
        <v>30</v>
      </c>
      <c r="J136" s="50" t="s">
        <v>30</v>
      </c>
      <c r="K136" s="50" t="s">
        <v>30</v>
      </c>
      <c r="L136" s="37" t="s">
        <v>4</v>
      </c>
      <c r="M136" s="38" t="s">
        <v>4</v>
      </c>
    </row>
    <row r="137" spans="1:14" ht="90" customHeight="1">
      <c r="A137" s="22"/>
      <c r="B137" s="48" t="s">
        <v>282</v>
      </c>
      <c r="C137" s="32" t="s">
        <v>260</v>
      </c>
      <c r="D137" s="57" t="s">
        <v>4</v>
      </c>
      <c r="E137" s="72" t="s">
        <v>4</v>
      </c>
      <c r="F137" s="87">
        <v>46022</v>
      </c>
      <c r="G137" s="54" t="s">
        <v>4</v>
      </c>
      <c r="H137" s="49" t="s">
        <v>30</v>
      </c>
      <c r="I137" s="49" t="s">
        <v>30</v>
      </c>
      <c r="J137" s="49" t="s">
        <v>30</v>
      </c>
      <c r="K137" s="49" t="s">
        <v>30</v>
      </c>
      <c r="L137" s="17" t="s">
        <v>4</v>
      </c>
      <c r="M137" s="47" t="s">
        <v>4</v>
      </c>
      <c r="N137" s="1" t="s">
        <v>265</v>
      </c>
    </row>
    <row r="138" spans="1:14" ht="99" customHeight="1">
      <c r="A138" s="120" t="s">
        <v>100</v>
      </c>
      <c r="B138" s="4" t="s">
        <v>258</v>
      </c>
      <c r="C138" s="34" t="s">
        <v>260</v>
      </c>
      <c r="D138" s="58" t="s">
        <v>259</v>
      </c>
      <c r="E138" s="71">
        <v>45658</v>
      </c>
      <c r="F138" s="71">
        <v>46022</v>
      </c>
      <c r="G138" s="53">
        <v>101826.4</v>
      </c>
      <c r="H138" s="50" t="s">
        <v>30</v>
      </c>
      <c r="I138" s="50" t="s">
        <v>30</v>
      </c>
      <c r="J138" s="50" t="s">
        <v>30</v>
      </c>
      <c r="K138" s="50" t="s">
        <v>30</v>
      </c>
      <c r="L138" s="37" t="s">
        <v>4</v>
      </c>
      <c r="M138" s="38" t="s">
        <v>4</v>
      </c>
    </row>
    <row r="139" spans="1:14" ht="98.25" customHeight="1">
      <c r="A139" s="22"/>
      <c r="B139" s="48" t="s">
        <v>283</v>
      </c>
      <c r="C139" s="32" t="s">
        <v>260</v>
      </c>
      <c r="D139" s="57" t="s">
        <v>4</v>
      </c>
      <c r="E139" s="72" t="s">
        <v>4</v>
      </c>
      <c r="F139" s="87">
        <v>46022</v>
      </c>
      <c r="G139" s="54" t="s">
        <v>4</v>
      </c>
      <c r="H139" s="49" t="s">
        <v>30</v>
      </c>
      <c r="I139" s="49" t="s">
        <v>30</v>
      </c>
      <c r="J139" s="49" t="s">
        <v>30</v>
      </c>
      <c r="K139" s="49" t="s">
        <v>30</v>
      </c>
      <c r="L139" s="17" t="s">
        <v>4</v>
      </c>
      <c r="M139" s="47" t="s">
        <v>4</v>
      </c>
      <c r="N139" s="1" t="s">
        <v>265</v>
      </c>
    </row>
    <row r="140" spans="1:14" ht="98.25" customHeight="1">
      <c r="A140" s="22"/>
      <c r="B140" s="48" t="s">
        <v>284</v>
      </c>
      <c r="C140" s="32" t="s">
        <v>260</v>
      </c>
      <c r="D140" s="57" t="s">
        <v>4</v>
      </c>
      <c r="E140" s="72" t="s">
        <v>4</v>
      </c>
      <c r="F140" s="87">
        <v>46022</v>
      </c>
      <c r="G140" s="54" t="s">
        <v>4</v>
      </c>
      <c r="H140" s="49" t="s">
        <v>30</v>
      </c>
      <c r="I140" s="49" t="s">
        <v>30</v>
      </c>
      <c r="J140" s="49" t="s">
        <v>30</v>
      </c>
      <c r="K140" s="49" t="s">
        <v>30</v>
      </c>
      <c r="L140" s="17" t="s">
        <v>4</v>
      </c>
      <c r="M140" s="47" t="s">
        <v>4</v>
      </c>
      <c r="N140" s="1" t="s">
        <v>265</v>
      </c>
    </row>
    <row r="141" spans="1:14" ht="98.25" customHeight="1">
      <c r="A141" s="22"/>
      <c r="B141" s="48" t="s">
        <v>285</v>
      </c>
      <c r="C141" s="32" t="s">
        <v>260</v>
      </c>
      <c r="D141" s="57" t="s">
        <v>4</v>
      </c>
      <c r="E141" s="72" t="s">
        <v>4</v>
      </c>
      <c r="F141" s="87">
        <v>46022</v>
      </c>
      <c r="G141" s="54" t="s">
        <v>4</v>
      </c>
      <c r="H141" s="49" t="s">
        <v>30</v>
      </c>
      <c r="I141" s="49" t="s">
        <v>30</v>
      </c>
      <c r="J141" s="49" t="s">
        <v>30</v>
      </c>
      <c r="K141" s="49" t="s">
        <v>30</v>
      </c>
      <c r="L141" s="17" t="s">
        <v>4</v>
      </c>
      <c r="M141" s="47" t="s">
        <v>4</v>
      </c>
      <c r="N141" s="1" t="s">
        <v>265</v>
      </c>
    </row>
    <row r="142" spans="1:14" ht="42" customHeight="1">
      <c r="A142" s="124" t="s">
        <v>72</v>
      </c>
      <c r="B142" s="126" t="s">
        <v>28</v>
      </c>
      <c r="C142" s="128" t="s">
        <v>294</v>
      </c>
      <c r="D142" s="130" t="s">
        <v>141</v>
      </c>
      <c r="E142" s="132">
        <v>45658</v>
      </c>
      <c r="F142" s="132">
        <v>46022</v>
      </c>
      <c r="G142" s="134">
        <v>107609.60000000001</v>
      </c>
      <c r="H142" s="122" t="s">
        <v>30</v>
      </c>
      <c r="I142" s="122" t="s">
        <v>30</v>
      </c>
      <c r="J142" s="122" t="s">
        <v>30</v>
      </c>
      <c r="K142" s="122" t="s">
        <v>30</v>
      </c>
      <c r="L142" s="40" t="s">
        <v>213</v>
      </c>
      <c r="M142" s="70">
        <v>92934</v>
      </c>
    </row>
    <row r="143" spans="1:14" ht="45" customHeight="1">
      <c r="A143" s="137"/>
      <c r="B143" s="138"/>
      <c r="C143" s="139"/>
      <c r="D143" s="140"/>
      <c r="E143" s="141"/>
      <c r="F143" s="141"/>
      <c r="G143" s="142"/>
      <c r="H143" s="136"/>
      <c r="I143" s="136"/>
      <c r="J143" s="136"/>
      <c r="K143" s="136"/>
      <c r="L143" s="40" t="s">
        <v>214</v>
      </c>
      <c r="M143" s="70" t="s">
        <v>203</v>
      </c>
    </row>
    <row r="144" spans="1:14" ht="265.5" customHeight="1">
      <c r="A144" s="125"/>
      <c r="B144" s="127"/>
      <c r="C144" s="129"/>
      <c r="D144" s="131"/>
      <c r="E144" s="133"/>
      <c r="F144" s="133"/>
      <c r="G144" s="135"/>
      <c r="H144" s="123"/>
      <c r="I144" s="123"/>
      <c r="J144" s="123"/>
      <c r="K144" s="123"/>
      <c r="L144" s="40" t="s">
        <v>212</v>
      </c>
      <c r="M144" s="70">
        <v>100</v>
      </c>
    </row>
    <row r="145" spans="1:14" ht="339.75" customHeight="1">
      <c r="A145" s="22"/>
      <c r="B145" s="48" t="s">
        <v>286</v>
      </c>
      <c r="C145" s="32" t="s">
        <v>295</v>
      </c>
      <c r="D145" s="57" t="s">
        <v>4</v>
      </c>
      <c r="E145" s="72" t="s">
        <v>4</v>
      </c>
      <c r="F145" s="87">
        <v>46022</v>
      </c>
      <c r="G145" s="54" t="s">
        <v>4</v>
      </c>
      <c r="H145" s="49" t="s">
        <v>30</v>
      </c>
      <c r="I145" s="49" t="s">
        <v>30</v>
      </c>
      <c r="J145" s="49" t="s">
        <v>30</v>
      </c>
      <c r="K145" s="49" t="s">
        <v>30</v>
      </c>
      <c r="L145" s="17" t="s">
        <v>4</v>
      </c>
      <c r="M145" s="47" t="s">
        <v>4</v>
      </c>
      <c r="N145" s="1" t="s">
        <v>265</v>
      </c>
    </row>
    <row r="146" spans="1:14" ht="333" customHeight="1">
      <c r="A146" s="22"/>
      <c r="B146" s="48" t="s">
        <v>287</v>
      </c>
      <c r="C146" s="32" t="s">
        <v>295</v>
      </c>
      <c r="D146" s="57" t="s">
        <v>4</v>
      </c>
      <c r="E146" s="72" t="s">
        <v>4</v>
      </c>
      <c r="F146" s="87">
        <v>46022</v>
      </c>
      <c r="G146" s="54" t="s">
        <v>4</v>
      </c>
      <c r="H146" s="49" t="s">
        <v>30</v>
      </c>
      <c r="I146" s="49" t="s">
        <v>30</v>
      </c>
      <c r="J146" s="49" t="s">
        <v>30</v>
      </c>
      <c r="K146" s="49" t="s">
        <v>30</v>
      </c>
      <c r="L146" s="17" t="s">
        <v>4</v>
      </c>
      <c r="M146" s="47" t="s">
        <v>4</v>
      </c>
      <c r="N146" s="1" t="s">
        <v>265</v>
      </c>
    </row>
    <row r="147" spans="1:14" ht="57" customHeight="1">
      <c r="A147" s="124" t="s">
        <v>73</v>
      </c>
      <c r="B147" s="126" t="s">
        <v>38</v>
      </c>
      <c r="C147" s="128" t="s">
        <v>260</v>
      </c>
      <c r="D147" s="130" t="s">
        <v>141</v>
      </c>
      <c r="E147" s="132">
        <v>45658</v>
      </c>
      <c r="F147" s="132">
        <v>46022</v>
      </c>
      <c r="G147" s="134">
        <f>SUM(G149:G151)</f>
        <v>51517.4</v>
      </c>
      <c r="H147" s="122" t="s">
        <v>30</v>
      </c>
      <c r="I147" s="122" t="s">
        <v>30</v>
      </c>
      <c r="J147" s="122" t="s">
        <v>30</v>
      </c>
      <c r="K147" s="122" t="s">
        <v>30</v>
      </c>
      <c r="L147" s="40" t="s">
        <v>216</v>
      </c>
      <c r="M147" s="93">
        <v>93.5</v>
      </c>
    </row>
    <row r="148" spans="1:14" ht="57" customHeight="1">
      <c r="A148" s="125"/>
      <c r="B148" s="127"/>
      <c r="C148" s="129"/>
      <c r="D148" s="131"/>
      <c r="E148" s="133"/>
      <c r="F148" s="133"/>
      <c r="G148" s="135"/>
      <c r="H148" s="123"/>
      <c r="I148" s="123"/>
      <c r="J148" s="123"/>
      <c r="K148" s="123"/>
      <c r="L148" s="40" t="s">
        <v>217</v>
      </c>
      <c r="M148" s="93" t="s">
        <v>215</v>
      </c>
    </row>
    <row r="149" spans="1:14" ht="105.75" customHeight="1">
      <c r="A149" s="90" t="s">
        <v>74</v>
      </c>
      <c r="B149" s="4" t="s">
        <v>228</v>
      </c>
      <c r="C149" s="34" t="s">
        <v>260</v>
      </c>
      <c r="D149" s="58" t="s">
        <v>162</v>
      </c>
      <c r="E149" s="71">
        <v>45658</v>
      </c>
      <c r="F149" s="71">
        <v>46022</v>
      </c>
      <c r="G149" s="53">
        <v>43271.4</v>
      </c>
      <c r="H149" s="50" t="s">
        <v>30</v>
      </c>
      <c r="I149" s="50" t="s">
        <v>30</v>
      </c>
      <c r="J149" s="50" t="s">
        <v>30</v>
      </c>
      <c r="K149" s="50" t="s">
        <v>30</v>
      </c>
      <c r="L149" s="37" t="s">
        <v>4</v>
      </c>
      <c r="M149" s="38" t="s">
        <v>4</v>
      </c>
    </row>
    <row r="150" spans="1:14" ht="99" customHeight="1">
      <c r="A150" s="22"/>
      <c r="B150" s="48" t="s">
        <v>288</v>
      </c>
      <c r="C150" s="32" t="s">
        <v>260</v>
      </c>
      <c r="D150" s="57" t="s">
        <v>4</v>
      </c>
      <c r="E150" s="72" t="s">
        <v>4</v>
      </c>
      <c r="F150" s="87">
        <v>46022</v>
      </c>
      <c r="G150" s="54" t="s">
        <v>4</v>
      </c>
      <c r="H150" s="49" t="s">
        <v>30</v>
      </c>
      <c r="I150" s="49" t="s">
        <v>30</v>
      </c>
      <c r="J150" s="49" t="s">
        <v>30</v>
      </c>
      <c r="K150" s="49" t="s">
        <v>30</v>
      </c>
      <c r="L150" s="17" t="s">
        <v>4</v>
      </c>
      <c r="M150" s="47" t="s">
        <v>4</v>
      </c>
      <c r="N150" s="1" t="s">
        <v>265</v>
      </c>
    </row>
    <row r="151" spans="1:14" ht="107.25" customHeight="1">
      <c r="A151" s="90" t="s">
        <v>75</v>
      </c>
      <c r="B151" s="4" t="s">
        <v>93</v>
      </c>
      <c r="C151" s="34" t="s">
        <v>260</v>
      </c>
      <c r="D151" s="58" t="s">
        <v>163</v>
      </c>
      <c r="E151" s="71">
        <v>45658</v>
      </c>
      <c r="F151" s="71">
        <v>46022</v>
      </c>
      <c r="G151" s="53">
        <v>8246</v>
      </c>
      <c r="H151" s="50" t="s">
        <v>30</v>
      </c>
      <c r="I151" s="50" t="s">
        <v>30</v>
      </c>
      <c r="J151" s="50" t="s">
        <v>30</v>
      </c>
      <c r="K151" s="50" t="s">
        <v>30</v>
      </c>
      <c r="L151" s="37" t="s">
        <v>4</v>
      </c>
      <c r="M151" s="38" t="s">
        <v>4</v>
      </c>
    </row>
    <row r="152" spans="1:14" ht="99.75" customHeight="1">
      <c r="A152" s="22"/>
      <c r="B152" s="48" t="s">
        <v>289</v>
      </c>
      <c r="C152" s="32" t="s">
        <v>260</v>
      </c>
      <c r="D152" s="57" t="s">
        <v>4</v>
      </c>
      <c r="E152" s="72" t="s">
        <v>4</v>
      </c>
      <c r="F152" s="87">
        <v>46022</v>
      </c>
      <c r="G152" s="54" t="s">
        <v>4</v>
      </c>
      <c r="H152" s="49" t="s">
        <v>30</v>
      </c>
      <c r="I152" s="49" t="s">
        <v>30</v>
      </c>
      <c r="J152" s="49" t="s">
        <v>30</v>
      </c>
      <c r="K152" s="49" t="s">
        <v>30</v>
      </c>
      <c r="L152" s="17" t="s">
        <v>4</v>
      </c>
      <c r="M152" s="47" t="s">
        <v>4</v>
      </c>
      <c r="N152" s="1" t="s">
        <v>265</v>
      </c>
    </row>
    <row r="153" spans="1:14" ht="96.75" customHeight="1">
      <c r="A153" s="94" t="s">
        <v>76</v>
      </c>
      <c r="B153" s="99" t="s">
        <v>229</v>
      </c>
      <c r="C153" s="116" t="s">
        <v>260</v>
      </c>
      <c r="D153" s="111" t="s">
        <v>142</v>
      </c>
      <c r="E153" s="71">
        <v>45658</v>
      </c>
      <c r="F153" s="95">
        <v>46022</v>
      </c>
      <c r="G153" s="100">
        <v>8368.9</v>
      </c>
      <c r="H153" s="96" t="s">
        <v>30</v>
      </c>
      <c r="I153" s="96" t="s">
        <v>30</v>
      </c>
      <c r="J153" s="96" t="s">
        <v>30</v>
      </c>
      <c r="K153" s="96" t="s">
        <v>30</v>
      </c>
      <c r="L153" s="40" t="s">
        <v>176</v>
      </c>
      <c r="M153" s="88">
        <v>45</v>
      </c>
    </row>
    <row r="154" spans="1:14" ht="96.75" customHeight="1">
      <c r="A154" s="22"/>
      <c r="B154" s="48" t="s">
        <v>290</v>
      </c>
      <c r="C154" s="32" t="s">
        <v>260</v>
      </c>
      <c r="D154" s="57" t="s">
        <v>4</v>
      </c>
      <c r="E154" s="72" t="s">
        <v>4</v>
      </c>
      <c r="F154" s="87">
        <v>46022</v>
      </c>
      <c r="G154" s="54" t="s">
        <v>4</v>
      </c>
      <c r="H154" s="49" t="s">
        <v>30</v>
      </c>
      <c r="I154" s="49" t="s">
        <v>30</v>
      </c>
      <c r="J154" s="49" t="s">
        <v>30</v>
      </c>
      <c r="K154" s="49" t="s">
        <v>30</v>
      </c>
      <c r="L154" s="17" t="s">
        <v>4</v>
      </c>
      <c r="M154" s="47" t="s">
        <v>4</v>
      </c>
      <c r="N154" s="1" t="s">
        <v>265</v>
      </c>
    </row>
    <row r="155" spans="1:14" ht="22.5" customHeight="1">
      <c r="A155" s="154" t="s">
        <v>125</v>
      </c>
      <c r="B155" s="155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6"/>
    </row>
    <row r="156" spans="1:14" ht="21.75" customHeight="1">
      <c r="A156" s="148" t="s">
        <v>118</v>
      </c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50"/>
    </row>
    <row r="157" spans="1:14" ht="27.75" customHeight="1">
      <c r="A157" s="148" t="s">
        <v>119</v>
      </c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50"/>
    </row>
    <row r="158" spans="1:14" ht="103.5" customHeight="1">
      <c r="A158" s="90" t="s">
        <v>77</v>
      </c>
      <c r="B158" s="2" t="s">
        <v>167</v>
      </c>
      <c r="C158" s="34" t="s">
        <v>260</v>
      </c>
      <c r="D158" s="58" t="s">
        <v>143</v>
      </c>
      <c r="E158" s="71">
        <v>45658</v>
      </c>
      <c r="F158" s="98">
        <v>46022</v>
      </c>
      <c r="G158" s="53">
        <v>34852.5</v>
      </c>
      <c r="H158" s="50" t="s">
        <v>30</v>
      </c>
      <c r="I158" s="50" t="s">
        <v>30</v>
      </c>
      <c r="J158" s="50" t="s">
        <v>30</v>
      </c>
      <c r="K158" s="50" t="s">
        <v>30</v>
      </c>
      <c r="L158" s="40" t="s">
        <v>112</v>
      </c>
      <c r="M158" s="93">
        <v>100</v>
      </c>
      <c r="N158" s="16"/>
    </row>
    <row r="159" spans="1:14" ht="97.5" customHeight="1">
      <c r="A159" s="22"/>
      <c r="B159" s="48" t="s">
        <v>291</v>
      </c>
      <c r="C159" s="32" t="s">
        <v>260</v>
      </c>
      <c r="D159" s="57" t="s">
        <v>4</v>
      </c>
      <c r="E159" s="72" t="s">
        <v>4</v>
      </c>
      <c r="F159" s="87">
        <v>46022</v>
      </c>
      <c r="G159" s="54" t="s">
        <v>4</v>
      </c>
      <c r="H159" s="49" t="s">
        <v>30</v>
      </c>
      <c r="I159" s="49" t="s">
        <v>30</v>
      </c>
      <c r="J159" s="49" t="s">
        <v>30</v>
      </c>
      <c r="K159" s="49" t="s">
        <v>30</v>
      </c>
      <c r="L159" s="17" t="s">
        <v>4</v>
      </c>
      <c r="M159" s="47" t="s">
        <v>4</v>
      </c>
      <c r="N159" s="1" t="s">
        <v>265</v>
      </c>
    </row>
    <row r="160" spans="1:14" ht="105.6" customHeight="1">
      <c r="A160" s="90" t="s">
        <v>78</v>
      </c>
      <c r="B160" s="2" t="s">
        <v>31</v>
      </c>
      <c r="C160" s="34" t="s">
        <v>260</v>
      </c>
      <c r="D160" s="58" t="s">
        <v>144</v>
      </c>
      <c r="E160" s="71">
        <v>45658</v>
      </c>
      <c r="F160" s="98">
        <v>46022</v>
      </c>
      <c r="G160" s="53">
        <v>56600.2</v>
      </c>
      <c r="H160" s="50" t="s">
        <v>30</v>
      </c>
      <c r="I160" s="50" t="s">
        <v>30</v>
      </c>
      <c r="J160" s="50" t="s">
        <v>30</v>
      </c>
      <c r="K160" s="50" t="s">
        <v>30</v>
      </c>
      <c r="L160" s="40" t="s">
        <v>112</v>
      </c>
      <c r="M160" s="93">
        <v>100</v>
      </c>
      <c r="N160" s="16"/>
    </row>
    <row r="161" spans="1:14" ht="97.5" customHeight="1">
      <c r="A161" s="22"/>
      <c r="B161" s="48" t="s">
        <v>292</v>
      </c>
      <c r="C161" s="32" t="s">
        <v>260</v>
      </c>
      <c r="D161" s="57" t="s">
        <v>4</v>
      </c>
      <c r="E161" s="72" t="s">
        <v>4</v>
      </c>
      <c r="F161" s="87">
        <v>46022</v>
      </c>
      <c r="G161" s="54" t="s">
        <v>4</v>
      </c>
      <c r="H161" s="49" t="s">
        <v>30</v>
      </c>
      <c r="I161" s="49" t="s">
        <v>30</v>
      </c>
      <c r="J161" s="49" t="s">
        <v>30</v>
      </c>
      <c r="K161" s="49" t="s">
        <v>30</v>
      </c>
      <c r="L161" s="17" t="s">
        <v>4</v>
      </c>
      <c r="M161" s="47" t="s">
        <v>4</v>
      </c>
      <c r="N161" s="1" t="s">
        <v>265</v>
      </c>
    </row>
    <row r="162" spans="1:14" s="16" customFormat="1" ht="96" customHeight="1">
      <c r="A162" s="90" t="s">
        <v>79</v>
      </c>
      <c r="B162" s="30" t="s">
        <v>29</v>
      </c>
      <c r="C162" s="34" t="s">
        <v>260</v>
      </c>
      <c r="D162" s="58" t="s">
        <v>143</v>
      </c>
      <c r="E162" s="71">
        <v>45658</v>
      </c>
      <c r="F162" s="98">
        <v>46022</v>
      </c>
      <c r="G162" s="178">
        <f>297.5+881.3</f>
        <v>1178.8</v>
      </c>
      <c r="H162" s="50" t="s">
        <v>30</v>
      </c>
      <c r="I162" s="50" t="s">
        <v>30</v>
      </c>
      <c r="J162" s="50" t="s">
        <v>30</v>
      </c>
      <c r="K162" s="50" t="s">
        <v>30</v>
      </c>
      <c r="L162" s="40" t="s">
        <v>112</v>
      </c>
      <c r="M162" s="93">
        <v>100</v>
      </c>
    </row>
    <row r="163" spans="1:14" ht="100.5" customHeight="1">
      <c r="A163" s="22"/>
      <c r="B163" s="48" t="s">
        <v>293</v>
      </c>
      <c r="C163" s="32" t="s">
        <v>260</v>
      </c>
      <c r="D163" s="57" t="s">
        <v>4</v>
      </c>
      <c r="E163" s="72" t="s">
        <v>4</v>
      </c>
      <c r="F163" s="87">
        <v>46022</v>
      </c>
      <c r="G163" s="54" t="s">
        <v>4</v>
      </c>
      <c r="H163" s="49" t="s">
        <v>30</v>
      </c>
      <c r="I163" s="49" t="s">
        <v>30</v>
      </c>
      <c r="J163" s="49" t="s">
        <v>30</v>
      </c>
      <c r="K163" s="49" t="s">
        <v>30</v>
      </c>
      <c r="L163" s="17" t="s">
        <v>4</v>
      </c>
      <c r="M163" s="47" t="s">
        <v>4</v>
      </c>
      <c r="N163" s="1" t="s">
        <v>265</v>
      </c>
    </row>
    <row r="164" spans="1:14" s="3" customFormat="1" ht="26.25" customHeight="1">
      <c r="A164" s="21"/>
      <c r="B164" s="14" t="s">
        <v>85</v>
      </c>
      <c r="C164" s="15" t="s">
        <v>4</v>
      </c>
      <c r="D164" s="59" t="s">
        <v>4</v>
      </c>
      <c r="E164" s="15" t="s">
        <v>4</v>
      </c>
      <c r="F164" s="15" t="s">
        <v>4</v>
      </c>
      <c r="G164" s="65">
        <f>SUM(G110,G115,G117,G124,G126,G142,G147,G153,G158,G160,G162)</f>
        <v>2196242.1999999997</v>
      </c>
      <c r="H164" s="15" t="s">
        <v>4</v>
      </c>
      <c r="I164" s="15" t="s">
        <v>4</v>
      </c>
      <c r="J164" s="15" t="s">
        <v>4</v>
      </c>
      <c r="K164" s="15" t="s">
        <v>4</v>
      </c>
      <c r="L164" s="63" t="s">
        <v>4</v>
      </c>
      <c r="M164" s="64" t="s">
        <v>4</v>
      </c>
    </row>
    <row r="165" spans="1:14" s="3" customFormat="1" ht="29.25" customHeight="1" thickBot="1">
      <c r="A165" s="23"/>
      <c r="B165" s="5" t="s">
        <v>86</v>
      </c>
      <c r="C165" s="31" t="s">
        <v>4</v>
      </c>
      <c r="D165" s="60" t="s">
        <v>4</v>
      </c>
      <c r="E165" s="31" t="s">
        <v>4</v>
      </c>
      <c r="F165" s="31" t="s">
        <v>4</v>
      </c>
      <c r="G165" s="66">
        <f>SUM(G67,G83,G105,G164)</f>
        <v>2304316.9999999995</v>
      </c>
      <c r="H165" s="31" t="s">
        <v>4</v>
      </c>
      <c r="I165" s="31" t="s">
        <v>4</v>
      </c>
      <c r="J165" s="31" t="s">
        <v>4</v>
      </c>
      <c r="K165" s="31" t="s">
        <v>4</v>
      </c>
      <c r="L165" s="67" t="s">
        <v>4</v>
      </c>
      <c r="M165" s="68" t="s">
        <v>4</v>
      </c>
    </row>
    <row r="167" spans="1:14" ht="24.75" customHeight="1">
      <c r="A167" s="24" t="s">
        <v>9</v>
      </c>
      <c r="G167" s="69">
        <v>2121866.9</v>
      </c>
    </row>
    <row r="168" spans="1:14" ht="6" customHeight="1">
      <c r="A168" s="24"/>
      <c r="G168" s="69"/>
    </row>
    <row r="169" spans="1:14" ht="24.75" customHeight="1">
      <c r="A169" s="25" t="s">
        <v>102</v>
      </c>
      <c r="C169" s="7"/>
      <c r="E169" s="77" t="s">
        <v>103</v>
      </c>
      <c r="G169" s="69">
        <f>G167-G165</f>
        <v>-182450.09999999963</v>
      </c>
    </row>
    <row r="170" spans="1:14" ht="18" customHeight="1">
      <c r="A170" s="25"/>
      <c r="C170" s="8" t="s">
        <v>7</v>
      </c>
      <c r="E170" s="78" t="s">
        <v>8</v>
      </c>
      <c r="G170" s="69"/>
    </row>
    <row r="171" spans="1:14" ht="24.75" customHeight="1">
      <c r="A171" s="25"/>
      <c r="C171" s="8"/>
      <c r="E171" s="79"/>
    </row>
    <row r="172" spans="1:14">
      <c r="A172" s="25" t="s">
        <v>11</v>
      </c>
      <c r="C172" s="7"/>
      <c r="E172" s="77" t="s">
        <v>12</v>
      </c>
    </row>
    <row r="173" spans="1:14">
      <c r="A173" s="25"/>
      <c r="C173" s="8" t="s">
        <v>7</v>
      </c>
      <c r="E173" s="78" t="s">
        <v>8</v>
      </c>
    </row>
    <row r="174" spans="1:14">
      <c r="A174" s="25"/>
      <c r="C174" s="8"/>
      <c r="E174" s="79"/>
    </row>
    <row r="175" spans="1:14">
      <c r="A175" s="25" t="s">
        <v>113</v>
      </c>
      <c r="C175" s="7"/>
      <c r="E175" s="77" t="s">
        <v>250</v>
      </c>
    </row>
    <row r="176" spans="1:14">
      <c r="A176" s="25"/>
      <c r="C176" s="8" t="s">
        <v>7</v>
      </c>
      <c r="E176" s="78" t="s">
        <v>8</v>
      </c>
    </row>
    <row r="177" spans="1:40">
      <c r="A177" s="25"/>
      <c r="C177" s="8"/>
      <c r="E177" s="79"/>
    </row>
    <row r="178" spans="1:40" hidden="1">
      <c r="A178" s="25" t="s">
        <v>89</v>
      </c>
      <c r="C178" s="7"/>
      <c r="E178" s="79"/>
      <c r="L178" s="36"/>
      <c r="M178" s="36"/>
    </row>
    <row r="179" spans="1:40" hidden="1">
      <c r="A179" s="25"/>
      <c r="C179" s="8" t="s">
        <v>7</v>
      </c>
      <c r="E179" s="79"/>
      <c r="L179" s="36"/>
      <c r="M179" s="36"/>
    </row>
    <row r="180" spans="1:40" hidden="1">
      <c r="A180" s="25"/>
      <c r="C180" s="8"/>
      <c r="E180" s="79"/>
      <c r="L180" s="36"/>
      <c r="M180" s="36"/>
    </row>
    <row r="181" spans="1:40" hidden="1">
      <c r="A181" s="25" t="s">
        <v>13</v>
      </c>
      <c r="C181" s="7"/>
      <c r="E181" s="79"/>
      <c r="L181" s="36"/>
      <c r="M181" s="36"/>
    </row>
    <row r="182" spans="1:40">
      <c r="A182" s="25" t="s">
        <v>89</v>
      </c>
      <c r="C182" s="7"/>
      <c r="E182" s="77" t="s">
        <v>249</v>
      </c>
      <c r="L182" s="36"/>
      <c r="M182" s="36"/>
    </row>
    <row r="183" spans="1:40">
      <c r="A183" s="25"/>
      <c r="C183" s="8" t="s">
        <v>7</v>
      </c>
      <c r="E183" s="78" t="s">
        <v>8</v>
      </c>
      <c r="L183" s="36"/>
      <c r="M183" s="36"/>
    </row>
    <row r="184" spans="1:40">
      <c r="A184" s="25"/>
      <c r="C184" s="8"/>
      <c r="E184" s="79"/>
      <c r="L184" s="36"/>
      <c r="M184" s="36"/>
    </row>
    <row r="185" spans="1:40">
      <c r="A185" s="25" t="s">
        <v>13</v>
      </c>
      <c r="C185" s="7"/>
      <c r="E185" s="77" t="s">
        <v>174</v>
      </c>
      <c r="L185" s="36"/>
      <c r="M185" s="36"/>
    </row>
    <row r="186" spans="1:40">
      <c r="A186" s="24"/>
      <c r="B186" s="26"/>
      <c r="C186" s="8" t="s">
        <v>7</v>
      </c>
      <c r="E186" s="78" t="s">
        <v>8</v>
      </c>
      <c r="L186" s="36"/>
      <c r="M186" s="36"/>
    </row>
    <row r="187" spans="1:40">
      <c r="A187" s="25"/>
      <c r="C187" s="46"/>
      <c r="E187" s="79"/>
      <c r="L187" s="36"/>
      <c r="M187" s="36"/>
    </row>
    <row r="188" spans="1:40" s="9" customFormat="1" ht="21.75" customHeight="1">
      <c r="A188" s="27" t="s">
        <v>80</v>
      </c>
      <c r="B188" s="26"/>
      <c r="C188" s="6"/>
      <c r="D188" s="81"/>
      <c r="E188" s="82"/>
      <c r="F188" s="6"/>
      <c r="G188" s="55"/>
      <c r="H188" s="10"/>
      <c r="I188" s="10"/>
      <c r="J188" s="10"/>
      <c r="K188" s="10"/>
      <c r="L188" s="41"/>
      <c r="M188" s="44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</row>
    <row r="189" spans="1:40" s="9" customFormat="1" ht="17.25" hidden="1" customHeight="1">
      <c r="B189" s="26"/>
      <c r="C189" s="11"/>
      <c r="D189" s="28"/>
      <c r="E189" s="82"/>
      <c r="F189" s="6"/>
      <c r="G189" s="55"/>
      <c r="H189" s="10"/>
      <c r="I189" s="10"/>
      <c r="J189" s="10"/>
      <c r="K189" s="10"/>
      <c r="L189" s="41"/>
      <c r="M189" s="44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1:40" s="9" customFormat="1" ht="17.25" customHeight="1">
      <c r="A190" s="28" t="s">
        <v>147</v>
      </c>
      <c r="B190" s="6"/>
      <c r="C190" s="7"/>
      <c r="D190" s="76"/>
      <c r="E190" s="77" t="s">
        <v>114</v>
      </c>
      <c r="F190" s="6"/>
      <c r="G190" s="55"/>
      <c r="H190" s="10"/>
      <c r="I190" s="10"/>
      <c r="J190" s="10"/>
      <c r="K190" s="10"/>
      <c r="L190" s="41"/>
      <c r="M190" s="44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1:40" s="35" customFormat="1">
      <c r="A191" s="29" t="s">
        <v>221</v>
      </c>
      <c r="B191" s="12"/>
      <c r="C191" s="8" t="s">
        <v>7</v>
      </c>
      <c r="D191" s="76"/>
      <c r="E191" s="78" t="s">
        <v>8</v>
      </c>
      <c r="F191" s="83"/>
      <c r="G191" s="56"/>
      <c r="H191" s="33"/>
      <c r="I191" s="33"/>
      <c r="J191" s="33"/>
      <c r="K191" s="33"/>
      <c r="L191" s="42"/>
      <c r="M191" s="45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</row>
    <row r="192" spans="1:40" s="35" customFormat="1">
      <c r="B192" s="13"/>
      <c r="C192" s="9"/>
      <c r="D192" s="80"/>
      <c r="E192" s="84"/>
      <c r="F192" s="83"/>
      <c r="G192" s="56"/>
      <c r="H192" s="33"/>
      <c r="I192" s="33"/>
      <c r="J192" s="33"/>
      <c r="K192" s="33"/>
      <c r="L192" s="42"/>
      <c r="M192" s="45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</row>
    <row r="198" spans="1:5">
      <c r="A198" s="1"/>
      <c r="E198" s="1"/>
    </row>
    <row r="199" spans="1:5">
      <c r="A199" s="1"/>
      <c r="E199" s="1"/>
    </row>
    <row r="200" spans="1:5">
      <c r="A200" s="1"/>
      <c r="E200" s="78"/>
    </row>
    <row r="201" spans="1:5">
      <c r="A201" s="1"/>
      <c r="E201" s="1"/>
    </row>
    <row r="202" spans="1:5">
      <c r="A202" s="1"/>
      <c r="E202" s="1"/>
    </row>
  </sheetData>
  <autoFilter ref="A12:AN165"/>
  <mergeCells count="184">
    <mergeCell ref="A25:A27"/>
    <mergeCell ref="B25:B27"/>
    <mergeCell ref="C25:C27"/>
    <mergeCell ref="D25:D27"/>
    <mergeCell ref="E25:E27"/>
    <mergeCell ref="F25:F27"/>
    <mergeCell ref="G25:G27"/>
    <mergeCell ref="H25:H27"/>
    <mergeCell ref="D20:D21"/>
    <mergeCell ref="E20:E21"/>
    <mergeCell ref="F20:F21"/>
    <mergeCell ref="G20:G21"/>
    <mergeCell ref="H20:H21"/>
    <mergeCell ref="I20:I21"/>
    <mergeCell ref="J20:J21"/>
    <mergeCell ref="K20:K21"/>
    <mergeCell ref="F16:F17"/>
    <mergeCell ref="G16:G17"/>
    <mergeCell ref="H16:H17"/>
    <mergeCell ref="I16:I17"/>
    <mergeCell ref="J16:J17"/>
    <mergeCell ref="A24:M24"/>
    <mergeCell ref="A16:A17"/>
    <mergeCell ref="I25:I27"/>
    <mergeCell ref="J25:J27"/>
    <mergeCell ref="K25:K27"/>
    <mergeCell ref="K52:K58"/>
    <mergeCell ref="F40:F43"/>
    <mergeCell ref="F52:F58"/>
    <mergeCell ref="G52:G58"/>
    <mergeCell ref="H52:H58"/>
    <mergeCell ref="I52:I58"/>
    <mergeCell ref="A29:M29"/>
    <mergeCell ref="A37:M37"/>
    <mergeCell ref="A38:M38"/>
    <mergeCell ref="G40:G43"/>
    <mergeCell ref="H40:H43"/>
    <mergeCell ref="K34:K35"/>
    <mergeCell ref="J40:J43"/>
    <mergeCell ref="K40:K43"/>
    <mergeCell ref="F34:F35"/>
    <mergeCell ref="E52:E58"/>
    <mergeCell ref="A34:A35"/>
    <mergeCell ref="B34:B35"/>
    <mergeCell ref="C34:C35"/>
    <mergeCell ref="D34:D35"/>
    <mergeCell ref="E34:E35"/>
    <mergeCell ref="A78:M78"/>
    <mergeCell ref="A77:M77"/>
    <mergeCell ref="C52:C58"/>
    <mergeCell ref="D52:D58"/>
    <mergeCell ref="B52:B58"/>
    <mergeCell ref="A52:A58"/>
    <mergeCell ref="B68:M68"/>
    <mergeCell ref="A69:M69"/>
    <mergeCell ref="A70:M70"/>
    <mergeCell ref="A71:M71"/>
    <mergeCell ref="A76:M76"/>
    <mergeCell ref="J52:J58"/>
    <mergeCell ref="I62:I63"/>
    <mergeCell ref="J62:J63"/>
    <mergeCell ref="K62:K63"/>
    <mergeCell ref="A62:A63"/>
    <mergeCell ref="B62:B63"/>
    <mergeCell ref="C62:C63"/>
    <mergeCell ref="D62:D63"/>
    <mergeCell ref="E62:E63"/>
    <mergeCell ref="F62:F63"/>
    <mergeCell ref="G62:G63"/>
    <mergeCell ref="H62:H63"/>
    <mergeCell ref="A8:M8"/>
    <mergeCell ref="A23:M23"/>
    <mergeCell ref="A7:M7"/>
    <mergeCell ref="A9:A11"/>
    <mergeCell ref="B9:B11"/>
    <mergeCell ref="C9:C11"/>
    <mergeCell ref="D9:D11"/>
    <mergeCell ref="E9:E11"/>
    <mergeCell ref="F9:F11"/>
    <mergeCell ref="G9:G11"/>
    <mergeCell ref="H9:K10"/>
    <mergeCell ref="L9:M10"/>
    <mergeCell ref="B13:M13"/>
    <mergeCell ref="A14:M14"/>
    <mergeCell ref="A15:M15"/>
    <mergeCell ref="A19:M19"/>
    <mergeCell ref="E16:E17"/>
    <mergeCell ref="D16:D17"/>
    <mergeCell ref="B16:B17"/>
    <mergeCell ref="C16:C17"/>
    <mergeCell ref="K16:K17"/>
    <mergeCell ref="A20:A21"/>
    <mergeCell ref="B20:B21"/>
    <mergeCell ref="C20:C21"/>
    <mergeCell ref="B40:B43"/>
    <mergeCell ref="C40:C43"/>
    <mergeCell ref="D40:D43"/>
    <mergeCell ref="E40:E43"/>
    <mergeCell ref="A39:M39"/>
    <mergeCell ref="G34:G35"/>
    <mergeCell ref="H34:H35"/>
    <mergeCell ref="I34:I35"/>
    <mergeCell ref="J34:J35"/>
    <mergeCell ref="I40:I43"/>
    <mergeCell ref="A40:A43"/>
    <mergeCell ref="A157:M157"/>
    <mergeCell ref="B84:M84"/>
    <mergeCell ref="A85:M85"/>
    <mergeCell ref="A86:M86"/>
    <mergeCell ref="A95:M95"/>
    <mergeCell ref="A96:M96"/>
    <mergeCell ref="B106:M106"/>
    <mergeCell ref="A107:M107"/>
    <mergeCell ref="A108:M108"/>
    <mergeCell ref="A109:M109"/>
    <mergeCell ref="A155:M155"/>
    <mergeCell ref="A156:M156"/>
    <mergeCell ref="A102:M102"/>
    <mergeCell ref="J117:J122"/>
    <mergeCell ref="K117:K122"/>
    <mergeCell ref="A117:A122"/>
    <mergeCell ref="B117:B122"/>
    <mergeCell ref="C117:C122"/>
    <mergeCell ref="D117:D122"/>
    <mergeCell ref="E117:E122"/>
    <mergeCell ref="F117:F122"/>
    <mergeCell ref="G117:G122"/>
    <mergeCell ref="H117:H122"/>
    <mergeCell ref="I117:I122"/>
    <mergeCell ref="H79:H81"/>
    <mergeCell ref="I79:I81"/>
    <mergeCell ref="J79:J81"/>
    <mergeCell ref="K79:K81"/>
    <mergeCell ref="A87:A90"/>
    <mergeCell ref="B87:B90"/>
    <mergeCell ref="C87:C90"/>
    <mergeCell ref="D87:D90"/>
    <mergeCell ref="E87:E90"/>
    <mergeCell ref="F87:F90"/>
    <mergeCell ref="G87:G90"/>
    <mergeCell ref="H87:H90"/>
    <mergeCell ref="I87:I90"/>
    <mergeCell ref="J87:J90"/>
    <mergeCell ref="K87:K90"/>
    <mergeCell ref="A79:A81"/>
    <mergeCell ref="B79:B81"/>
    <mergeCell ref="C79:C81"/>
    <mergeCell ref="D79:D81"/>
    <mergeCell ref="E79:E81"/>
    <mergeCell ref="F79:F81"/>
    <mergeCell ref="G79:G81"/>
    <mergeCell ref="J126:J131"/>
    <mergeCell ref="K126:K131"/>
    <mergeCell ref="A142:A144"/>
    <mergeCell ref="B142:B144"/>
    <mergeCell ref="C142:C144"/>
    <mergeCell ref="D142:D144"/>
    <mergeCell ref="E142:E144"/>
    <mergeCell ref="F142:F144"/>
    <mergeCell ref="G142:G144"/>
    <mergeCell ref="H142:H144"/>
    <mergeCell ref="I142:I144"/>
    <mergeCell ref="J142:J144"/>
    <mergeCell ref="K142:K14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I126:I131"/>
    <mergeCell ref="J147:J148"/>
    <mergeCell ref="K147:K148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I147:I148"/>
  </mergeCells>
  <pageMargins left="0.39370078740157483" right="0.39370078740157483" top="0.78740157480314965" bottom="0.43307086614173229" header="0" footer="0"/>
  <pageSetup paperSize="9" scale="50" fitToHeight="8" orientation="landscape" verticalDpi="300" r:id="rId1"/>
  <rowBreaks count="2" manualBreakCount="2">
    <brk id="152" max="33" man="1"/>
    <brk id="159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реали на 2025</vt:lpstr>
      <vt:lpstr>'план реали на 2025'!Заголовки_для_печати</vt:lpstr>
      <vt:lpstr>'план реали на 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Яна Будниченко</cp:lastModifiedBy>
  <cp:lastPrinted>2025-06-23T07:36:18Z</cp:lastPrinted>
  <dcterms:created xsi:type="dcterms:W3CDTF">2014-05-19T13:45:53Z</dcterms:created>
  <dcterms:modified xsi:type="dcterms:W3CDTF">2025-07-02T13:14:45Z</dcterms:modified>
</cp:coreProperties>
</file>