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65" yWindow="-150" windowWidth="16935" windowHeight="11955"/>
  </bookViews>
  <sheets>
    <sheet name="старый вариант" sheetId="2" r:id="rId1"/>
  </sheets>
  <definedNames>
    <definedName name="_xlnm._FilterDatabase" localSheetId="0" hidden="1">'старый вариант'!$A$8:$G$8</definedName>
    <definedName name="_xlnm.Print_Titles" localSheetId="0">'старый вариант'!$8:$8</definedName>
    <definedName name="_xlnm.Print_Area" localSheetId="0">'старый вариант'!$A$1:$G$45</definedName>
  </definedNames>
  <calcPr calcId="124519"/>
</workbook>
</file>

<file path=xl/calcChain.xml><?xml version="1.0" encoding="utf-8"?>
<calcChain xmlns="http://schemas.openxmlformats.org/spreadsheetml/2006/main">
  <c r="F24" i="2"/>
  <c r="D9"/>
  <c r="C9"/>
  <c r="F32"/>
  <c r="G32" s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40"/>
  <c r="E42"/>
  <c r="E9"/>
  <c r="G33"/>
  <c r="G34"/>
  <c r="G35"/>
  <c r="G36"/>
  <c r="G37"/>
  <c r="G38"/>
  <c r="G39"/>
  <c r="G40"/>
  <c r="G41"/>
  <c r="G42"/>
  <c r="F17" l="1"/>
  <c r="D43" l="1"/>
  <c r="D29"/>
  <c r="F21" l="1"/>
  <c r="G10"/>
  <c r="G11"/>
  <c r="G13"/>
  <c r="G14"/>
  <c r="G15"/>
  <c r="G16"/>
  <c r="G17"/>
  <c r="G18"/>
  <c r="G19"/>
  <c r="G20"/>
  <c r="G22"/>
  <c r="G23"/>
  <c r="G24"/>
  <c r="G25"/>
  <c r="G26"/>
  <c r="G27"/>
  <c r="G28"/>
  <c r="G30"/>
  <c r="G31"/>
  <c r="G44"/>
  <c r="G45"/>
  <c r="D12"/>
  <c r="F12"/>
  <c r="G21" l="1"/>
  <c r="G12"/>
  <c r="D21"/>
  <c r="D17"/>
  <c r="F29"/>
  <c r="G29" s="1"/>
  <c r="F9" l="1"/>
  <c r="G9" s="1"/>
  <c r="F43"/>
  <c r="G43" s="1"/>
</calcChain>
</file>

<file path=xl/sharedStrings.xml><?xml version="1.0" encoding="utf-8"?>
<sst xmlns="http://schemas.openxmlformats.org/spreadsheetml/2006/main" count="96" uniqueCount="76">
  <si>
    <t>Код БК (с учетом группировки)</t>
  </si>
  <si>
    <t>Наименование БК (с учетом группировки)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</si>
  <si>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</si>
  <si>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</si>
  <si>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</si>
  <si>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</si>
  <si>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</si>
  <si>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</si>
  <si>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</si>
  <si>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</si>
  <si>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</si>
  <si>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</si>
  <si>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</si>
  <si>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</si>
  <si>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</si>
  <si>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</si>
  <si>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</si>
  <si>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</si>
  <si>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</si>
  <si>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00010601000000000110</t>
  </si>
  <si>
    <t>Налог на имущество физических лиц</t>
  </si>
  <si>
    <t>00010606000000000110</t>
  </si>
  <si>
    <t>Земельный налог</t>
  </si>
  <si>
    <t>00010800000000000000</t>
  </si>
  <si>
    <t>ГОСУДАРСТВЕННАЯ ПОШЛИНА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</si>
  <si>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</si>
  <si>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</si>
  <si>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</si>
  <si>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</si>
  <si>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</si>
  <si>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</si>
  <si>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</si>
  <si>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</si>
  <si>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00011107000000000120</t>
  </si>
  <si>
    <t>Платежи от государственных и муниципальных унитарных предприятий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</si>
  <si>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</si>
  <si>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</si>
  <si>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</si>
  <si>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</si>
  <si>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</si>
  <si>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</si>
  <si>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</si>
  <si>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</si>
  <si>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</si>
  <si>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</si>
  <si>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</si>
  <si>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</si>
  <si>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</si>
  <si>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00011700000000000000</t>
  </si>
  <si>
    <t>ПРОЧИЕ НЕНАЛОГОВЫЕ ДОХОДЫ</t>
  </si>
  <si>
    <t>00011701000000000180</t>
  </si>
  <si>
    <t>Невыясненные поступления</t>
  </si>
  <si>
    <t>00011705000000000180</t>
  </si>
  <si>
    <t>Прочие неналоговые доходы</t>
  </si>
  <si>
    <t>Приложение №1 к пояснительной записке</t>
  </si>
  <si>
    <t>Информация по вносимым на рассмотрение Совета МО ГО "Усинск" изменениям в бюджет МО ГО "Усинск" по укрупнённым видам налоговых неналоговых доходов</t>
  </si>
  <si>
    <t>Процент годового исполнения</t>
  </si>
  <si>
    <t>-</t>
  </si>
  <si>
    <t>Уточненные значения бюджета МО ГО "Усинск" согласно изменений, вошедших в проект</t>
  </si>
  <si>
    <t>НАЛОГИ НА ИМУЩЕСТВО</t>
  </si>
  <si>
    <t>тыс.рублей</t>
  </si>
  <si>
    <t>Бюджетные назначения на 2021 год</t>
  </si>
  <si>
    <t>Фактическое поступление на отчетную дату нарастающим итогом за 2021 год</t>
  </si>
  <si>
    <t>Предлагаемые изменения в связи с фактическим поступлением доходов, а также согласно ходатайствам главных администраторов</t>
  </si>
  <si>
    <t>(в соответствии с  фактическими поступлениями по состоянию на 11 мая 2021 года)</t>
  </si>
  <si>
    <t>Управление образования администрации муниципального образования городского округа "Усинск"</t>
  </si>
  <si>
    <t>Комитет по управлению муниципальным имуществом администрации муниципального образования городского округа "Усинск"</t>
  </si>
  <si>
    <t>Администрация муниципального образования городского округа "Усинск"</t>
  </si>
  <si>
    <t>Министерство юстиции Республики Коми</t>
  </si>
  <si>
    <t>Федеральная служба по экологическому, технологическому и атомному надзору</t>
  </si>
  <si>
    <t>Министерство внутренних дел Российской Федерации</t>
  </si>
  <si>
    <t>Федеральная налоговая служба</t>
  </si>
  <si>
    <t>Федеральная служба по труду и занятости</t>
  </si>
  <si>
    <t>Федеральная служба по надзору в сфере защиты прав потребителей и благополучия человека</t>
  </si>
  <si>
    <t>Министерство здравоохранения Республики Коми</t>
  </si>
  <si>
    <t>ШТРАФЫ, САНКЦИИ, ВОЗМЕЩЕНИЕ УЩЕРБА, из них по ГАД с превышением фактического поступления доходов над плановыми назначениями: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</si>
</sst>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49">
    <xf numFmtId="0" fontId="0" fillId="0" borderId="0"/>
    <xf numFmtId="0" fontId="1" fillId="0" borderId="2">
      <alignment horizontal="right" vertical="top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0" fontId="3" fillId="2" borderId="5">
      <alignment vertical="top" shrinkToFit="1"/>
    </xf>
    <xf numFmtId="49" fontId="3" fillId="2" borderId="6">
      <alignment horizontal="center" vertical="top" wrapText="1" shrinkToFit="1"/>
    </xf>
    <xf numFmtId="0" fontId="3" fillId="2" borderId="6">
      <alignment horizontal="left" vertical="top" wrapText="1"/>
    </xf>
    <xf numFmtId="4" fontId="3" fillId="2" borderId="6">
      <alignment horizontal="right" vertical="top" wrapText="1" shrinkToFit="1"/>
    </xf>
    <xf numFmtId="4" fontId="3" fillId="2" borderId="7">
      <alignment horizontal="right" vertical="top" shrinkToFit="1"/>
    </xf>
    <xf numFmtId="0" fontId="2" fillId="3" borderId="8">
      <alignment vertical="top" shrinkToFit="1"/>
    </xf>
    <xf numFmtId="49" fontId="2" fillId="3" borderId="9">
      <alignment horizontal="center" vertical="top" shrinkToFit="1"/>
    </xf>
    <xf numFmtId="0" fontId="2" fillId="3" borderId="9">
      <alignment horizontal="left" vertical="top" wrapText="1"/>
    </xf>
    <xf numFmtId="4" fontId="2" fillId="3" borderId="9">
      <alignment horizontal="right" vertical="top" shrinkToFit="1"/>
    </xf>
    <xf numFmtId="4" fontId="2" fillId="3" borderId="10">
      <alignment horizontal="right" vertical="top" shrinkToFit="1"/>
    </xf>
    <xf numFmtId="0" fontId="2" fillId="4" borderId="11">
      <alignment vertical="top" shrinkToFit="1"/>
    </xf>
    <xf numFmtId="49" fontId="2" fillId="4" borderId="12">
      <alignment horizontal="center" vertical="top" shrinkToFit="1"/>
    </xf>
    <xf numFmtId="0" fontId="2" fillId="4" borderId="12">
      <alignment horizontal="left" vertical="top" wrapText="1"/>
    </xf>
    <xf numFmtId="4" fontId="2" fillId="4" borderId="12">
      <alignment horizontal="right" vertical="top" shrinkToFit="1"/>
    </xf>
    <xf numFmtId="4" fontId="2" fillId="4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4" fontId="3" fillId="5" borderId="14">
      <alignment horizontal="right" shrinkToFit="1"/>
    </xf>
    <xf numFmtId="4" fontId="3" fillId="5" borderId="15">
      <alignment horizontal="right" shrinkToFit="1"/>
    </xf>
    <xf numFmtId="0" fontId="1" fillId="0" borderId="16"/>
    <xf numFmtId="0" fontId="1" fillId="0" borderId="2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2"/>
    <xf numFmtId="0" fontId="1" fillId="0" borderId="2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7" fillId="0" borderId="2" xfId="0" applyFont="1" applyFill="1" applyBorder="1" applyAlignment="1" applyProtection="1">
      <alignment horizontal="left"/>
    </xf>
    <xf numFmtId="0" fontId="7" fillId="0" borderId="2" xfId="0" applyFont="1" applyFill="1" applyBorder="1"/>
    <xf numFmtId="0" fontId="7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/>
    <xf numFmtId="43" fontId="7" fillId="0" borderId="2" xfId="48" applyFont="1" applyFill="1" applyBorder="1" applyAlignment="1" applyProtection="1">
      <alignment horizontal="center"/>
    </xf>
    <xf numFmtId="43" fontId="9" fillId="0" borderId="2" xfId="48" applyFont="1" applyFill="1" applyBorder="1" applyAlignment="1" applyProtection="1"/>
    <xf numFmtId="0" fontId="9" fillId="0" borderId="2" xfId="0" applyFont="1" applyFill="1" applyBorder="1" applyAlignment="1" applyProtection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43" fontId="7" fillId="0" borderId="0" xfId="48" applyFont="1" applyFill="1" applyProtection="1">
      <protection locked="0"/>
    </xf>
    <xf numFmtId="49" fontId="11" fillId="0" borderId="9" xfId="10" applyNumberFormat="1" applyFont="1" applyFill="1" applyProtection="1">
      <alignment horizontal="center" vertical="top" shrinkToFit="1"/>
    </xf>
    <xf numFmtId="0" fontId="11" fillId="0" borderId="9" xfId="11" quotePrefix="1" applyNumberFormat="1" applyFont="1" applyFill="1" applyProtection="1">
      <alignment horizontal="left" vertical="top" wrapText="1"/>
    </xf>
    <xf numFmtId="4" fontId="11" fillId="0" borderId="9" xfId="12" applyNumberFormat="1" applyFont="1" applyFill="1" applyProtection="1">
      <alignment horizontal="right" vertical="top" shrinkToFit="1"/>
    </xf>
    <xf numFmtId="4" fontId="11" fillId="0" borderId="9" xfId="48" applyNumberFormat="1" applyFont="1" applyFill="1" applyBorder="1" applyAlignment="1" applyProtection="1">
      <alignment horizontal="right" vertical="top" shrinkToFit="1"/>
    </xf>
    <xf numFmtId="0" fontId="11" fillId="0" borderId="9" xfId="48" applyNumberFormat="1" applyFont="1" applyFill="1" applyBorder="1" applyAlignment="1" applyProtection="1">
      <alignment horizontal="right" vertical="top" shrinkToFit="1"/>
    </xf>
    <xf numFmtId="49" fontId="13" fillId="0" borderId="12" xfId="15" applyNumberFormat="1" applyFont="1" applyFill="1" applyAlignment="1" applyProtection="1">
      <alignment horizontal="right" vertical="top" shrinkToFit="1"/>
    </xf>
    <xf numFmtId="0" fontId="13" fillId="0" borderId="12" xfId="16" quotePrefix="1" applyNumberFormat="1" applyFont="1" applyFill="1" applyAlignment="1" applyProtection="1">
      <alignment horizontal="right" vertical="top" wrapText="1"/>
    </xf>
    <xf numFmtId="4" fontId="13" fillId="0" borderId="12" xfId="17" applyNumberFormat="1" applyFont="1" applyFill="1" applyAlignment="1" applyProtection="1">
      <alignment horizontal="right" vertical="top" shrinkToFit="1"/>
    </xf>
    <xf numFmtId="43" fontId="13" fillId="0" borderId="12" xfId="48" applyFont="1" applyFill="1" applyBorder="1" applyAlignment="1" applyProtection="1">
      <alignment horizontal="right" vertical="top" shrinkToFit="1"/>
    </xf>
    <xf numFmtId="0" fontId="7" fillId="0" borderId="0" xfId="0" applyFont="1" applyFill="1" applyAlignment="1" applyProtection="1">
      <alignment horizontal="right"/>
      <protection locked="0"/>
    </xf>
    <xf numFmtId="4" fontId="13" fillId="0" borderId="12" xfId="48" applyNumberFormat="1" applyFont="1" applyFill="1" applyBorder="1" applyAlignment="1" applyProtection="1">
      <alignment horizontal="right" vertical="top" shrinkToFit="1"/>
    </xf>
    <xf numFmtId="49" fontId="13" fillId="0" borderId="12" xfId="20" applyNumberFormat="1" applyFont="1" applyFill="1" applyAlignment="1" applyProtection="1">
      <alignment horizontal="right" vertical="top" shrinkToFit="1"/>
    </xf>
    <xf numFmtId="0" fontId="13" fillId="0" borderId="12" xfId="21" quotePrefix="1" applyNumberFormat="1" applyFont="1" applyFill="1" applyAlignment="1" applyProtection="1">
      <alignment horizontal="right" vertical="top" wrapText="1"/>
    </xf>
    <xf numFmtId="4" fontId="13" fillId="0" borderId="12" xfId="22" applyNumberFormat="1" applyFont="1" applyFill="1" applyAlignment="1" applyProtection="1">
      <alignment horizontal="right" vertical="top" shrinkToFit="1"/>
    </xf>
    <xf numFmtId="49" fontId="13" fillId="0" borderId="12" xfId="15" applyNumberFormat="1" applyFont="1" applyFill="1" applyProtection="1">
      <alignment horizontal="center" vertical="top" shrinkToFit="1"/>
    </xf>
    <xf numFmtId="0" fontId="13" fillId="0" borderId="12" xfId="16" quotePrefix="1" applyNumberFormat="1" applyFont="1" applyFill="1" applyProtection="1">
      <alignment horizontal="left" vertical="top" wrapText="1"/>
    </xf>
    <xf numFmtId="4" fontId="13" fillId="0" borderId="12" xfId="17" applyNumberFormat="1" applyFont="1" applyFill="1" applyProtection="1">
      <alignment horizontal="right" vertical="top" shrinkToFit="1"/>
    </xf>
    <xf numFmtId="0" fontId="13" fillId="0" borderId="16" xfId="41" applyNumberFormat="1" applyFont="1" applyFill="1" applyProtection="1"/>
    <xf numFmtId="0" fontId="13" fillId="0" borderId="16" xfId="41" applyNumberFormat="1" applyFont="1" applyFill="1" applyAlignment="1" applyProtection="1">
      <alignment horizontal="center"/>
    </xf>
    <xf numFmtId="43" fontId="13" fillId="0" borderId="16" xfId="48" applyFont="1" applyFill="1" applyBorder="1" applyProtection="1"/>
    <xf numFmtId="49" fontId="12" fillId="6" borderId="6" xfId="5" applyNumberFormat="1" applyFont="1" applyFill="1" applyProtection="1">
      <alignment horizontal="center" vertical="top" wrapText="1" shrinkToFit="1"/>
    </xf>
    <xf numFmtId="0" fontId="12" fillId="6" borderId="6" xfId="6" quotePrefix="1" applyNumberFormat="1" applyFont="1" applyFill="1" applyProtection="1">
      <alignment horizontal="left" vertical="top" wrapText="1"/>
    </xf>
    <xf numFmtId="4" fontId="12" fillId="6" borderId="6" xfId="7" applyNumberFormat="1" applyFont="1" applyFill="1" applyProtection="1">
      <alignment horizontal="right" vertical="top" wrapText="1" shrinkToFit="1"/>
    </xf>
    <xf numFmtId="4" fontId="12" fillId="6" borderId="6" xfId="7" applyNumberFormat="1" applyFont="1" applyFill="1" applyAlignment="1" applyProtection="1">
      <alignment horizontal="right" vertical="top" wrapText="1" shrinkToFit="1"/>
    </xf>
    <xf numFmtId="49" fontId="11" fillId="7" borderId="9" xfId="10" applyNumberFormat="1" applyFont="1" applyFill="1" applyProtection="1">
      <alignment horizontal="center" vertical="top" shrinkToFit="1"/>
    </xf>
    <xf numFmtId="0" fontId="11" fillId="7" borderId="9" xfId="11" quotePrefix="1" applyNumberFormat="1" applyFont="1" applyFill="1" applyProtection="1">
      <alignment horizontal="left" vertical="top" wrapText="1"/>
    </xf>
    <xf numFmtId="4" fontId="11" fillId="7" borderId="9" xfId="12" applyNumberFormat="1" applyFont="1" applyFill="1" applyProtection="1">
      <alignment horizontal="right" vertical="top" shrinkToFit="1"/>
    </xf>
    <xf numFmtId="4" fontId="11" fillId="7" borderId="9" xfId="48" applyNumberFormat="1" applyFont="1" applyFill="1" applyBorder="1" applyAlignment="1" applyProtection="1">
      <alignment horizontal="right" vertical="top" shrinkToFit="1"/>
    </xf>
    <xf numFmtId="49" fontId="14" fillId="0" borderId="1" xfId="2" applyNumberFormat="1" applyFont="1" applyFill="1" applyBorder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wrapText="1"/>
    </xf>
    <xf numFmtId="0" fontId="13" fillId="0" borderId="2" xfId="42" applyFont="1" applyFill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wrapText="1"/>
    </xf>
  </cellXfs>
  <cellStyles count="49">
    <cellStyle name="br" xfId="45"/>
    <cellStyle name="col" xfId="44"/>
    <cellStyle name="ex59" xfId="39"/>
    <cellStyle name="ex60" xfId="40"/>
    <cellStyle name="ex61" xfId="4"/>
    <cellStyle name="ex62" xfId="5"/>
    <cellStyle name="ex63" xfId="6"/>
    <cellStyle name="ex64" xfId="7"/>
    <cellStyle name="ex65" xfId="8"/>
    <cellStyle name="ex66" xfId="9"/>
    <cellStyle name="ex67" xfId="10"/>
    <cellStyle name="ex68" xfId="11"/>
    <cellStyle name="ex69" xfId="12"/>
    <cellStyle name="ex70" xfId="13"/>
    <cellStyle name="ex71" xfId="14"/>
    <cellStyle name="ex72" xfId="15"/>
    <cellStyle name="ex73" xfId="16"/>
    <cellStyle name="ex74" xfId="17"/>
    <cellStyle name="ex75" xfId="18"/>
    <cellStyle name="ex76" xfId="19"/>
    <cellStyle name="ex77" xfId="20"/>
    <cellStyle name="ex78" xfId="21"/>
    <cellStyle name="ex79" xfId="22"/>
    <cellStyle name="ex80" xfId="23"/>
    <cellStyle name="ex81" xfId="29"/>
    <cellStyle name="ex82" xfId="30"/>
    <cellStyle name="ex83" xfId="31"/>
    <cellStyle name="ex84" xfId="32"/>
    <cellStyle name="ex85" xfId="33"/>
    <cellStyle name="ex86" xfId="34"/>
    <cellStyle name="ex87" xfId="35"/>
    <cellStyle name="ex88" xfId="36"/>
    <cellStyle name="ex89" xfId="37"/>
    <cellStyle name="ex90" xfId="38"/>
    <cellStyle name="ex91" xfId="24"/>
    <cellStyle name="ex92" xfId="25"/>
    <cellStyle name="ex93" xfId="26"/>
    <cellStyle name="ex94" xfId="27"/>
    <cellStyle name="ex95" xfId="28"/>
    <cellStyle name="st58" xfId="1"/>
    <cellStyle name="style0" xfId="46"/>
    <cellStyle name="td" xfId="47"/>
    <cellStyle name="tr" xfId="43"/>
    <cellStyle name="xl_bot_header" xfId="3"/>
    <cellStyle name="xl_footer" xfId="42"/>
    <cellStyle name="xl_top_header" xfId="2"/>
    <cellStyle name="xl_total_bot" xfId="41"/>
    <cellStyle name="Обычный" xfId="0" builtinId="0"/>
    <cellStyle name="Финансовый" xfId="48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7"/>
  <sheetViews>
    <sheetView showGridLines="0" tabSelected="1" workbookViewId="0">
      <pane ySplit="8" topLeftCell="A32" activePane="bottomLeft" state="frozen"/>
      <selection pane="bottomLeft" activeCell="A8" sqref="A8:XFD8"/>
    </sheetView>
  </sheetViews>
  <sheetFormatPr defaultRowHeight="15" outlineLevelRow="3"/>
  <cols>
    <col min="1" max="1" width="23.5703125" style="8" customWidth="1"/>
    <col min="2" max="2" width="52.5703125" style="8" customWidth="1"/>
    <col min="3" max="3" width="14.140625" style="8" customWidth="1"/>
    <col min="4" max="4" width="14.42578125" style="8" customWidth="1"/>
    <col min="5" max="5" width="14.42578125" style="9" customWidth="1"/>
    <col min="6" max="6" width="17.28515625" style="10" customWidth="1"/>
    <col min="7" max="7" width="14.5703125" style="8" customWidth="1"/>
    <col min="8" max="16384" width="9.140625" style="8"/>
  </cols>
  <sheetData>
    <row r="1" spans="1:7" s="2" customFormat="1">
      <c r="A1" s="1"/>
      <c r="D1" s="3"/>
      <c r="F1" s="5" t="s">
        <v>54</v>
      </c>
      <c r="G1" s="3"/>
    </row>
    <row r="2" spans="1:7" s="2" customFormat="1" ht="3.75" customHeight="1">
      <c r="A2" s="42" t="s">
        <v>55</v>
      </c>
      <c r="B2" s="42"/>
      <c r="C2" s="42"/>
      <c r="D2" s="42"/>
      <c r="E2" s="42"/>
      <c r="F2" s="42"/>
      <c r="G2" s="42"/>
    </row>
    <row r="3" spans="1:7" s="2" customFormat="1">
      <c r="A3" s="42"/>
      <c r="B3" s="42"/>
      <c r="C3" s="42"/>
      <c r="D3" s="42"/>
      <c r="E3" s="42"/>
      <c r="F3" s="42"/>
      <c r="G3" s="42"/>
    </row>
    <row r="4" spans="1:7" s="2" customFormat="1">
      <c r="A4" s="42"/>
      <c r="B4" s="42"/>
      <c r="C4" s="42"/>
      <c r="D4" s="42"/>
      <c r="E4" s="42"/>
      <c r="F4" s="42"/>
      <c r="G4" s="42"/>
    </row>
    <row r="5" spans="1:7" s="2" customFormat="1" ht="12.75" customHeight="1">
      <c r="A5" s="40" t="s">
        <v>64</v>
      </c>
      <c r="B5" s="40"/>
      <c r="C5" s="40"/>
      <c r="D5" s="40"/>
      <c r="E5" s="40"/>
      <c r="F5" s="40"/>
      <c r="G5" s="40"/>
    </row>
    <row r="6" spans="1:7" s="2" customFormat="1" ht="8.25" customHeight="1">
      <c r="B6" s="4"/>
      <c r="C6" s="4"/>
      <c r="D6" s="4"/>
      <c r="E6" s="7"/>
      <c r="F6" s="6"/>
      <c r="G6" s="4"/>
    </row>
    <row r="7" spans="1:7">
      <c r="F7" s="4"/>
      <c r="G7" s="20" t="s">
        <v>60</v>
      </c>
    </row>
    <row r="8" spans="1:7" ht="135">
      <c r="A8" s="39" t="s">
        <v>0</v>
      </c>
      <c r="B8" s="39" t="s">
        <v>1</v>
      </c>
      <c r="C8" s="39" t="s">
        <v>61</v>
      </c>
      <c r="D8" s="39" t="s">
        <v>62</v>
      </c>
      <c r="E8" s="39" t="s">
        <v>56</v>
      </c>
      <c r="F8" s="39" t="s">
        <v>63</v>
      </c>
      <c r="G8" s="39" t="s">
        <v>58</v>
      </c>
    </row>
    <row r="9" spans="1:7" ht="29.25" thickBot="1">
      <c r="A9" s="31" t="s">
        <v>2</v>
      </c>
      <c r="B9" s="32" t="s">
        <v>3</v>
      </c>
      <c r="C9" s="33">
        <f>C10+C11+C12+C17+C20+C21+C27+C28+C29+C32+C43</f>
        <v>1252614.2999999998</v>
      </c>
      <c r="D9" s="33">
        <f>D10+D11+D12+D17+D20+D21+D27+D28+D29+D32+D43</f>
        <v>456328.05</v>
      </c>
      <c r="E9" s="33">
        <f>D9/C9*100</f>
        <v>36.430052730517289</v>
      </c>
      <c r="F9" s="34">
        <f>F10+F11+F12+F17+F20+F21+F27+F28+F29+F32+F43</f>
        <v>-8528.8000000000011</v>
      </c>
      <c r="G9" s="34">
        <f>C9+F9</f>
        <v>1244085.4999999998</v>
      </c>
    </row>
    <row r="10" spans="1:7" outlineLevel="1">
      <c r="A10" s="11" t="s">
        <v>4</v>
      </c>
      <c r="B10" s="12" t="s">
        <v>5</v>
      </c>
      <c r="C10" s="13">
        <v>731350</v>
      </c>
      <c r="D10" s="13">
        <v>257877.96</v>
      </c>
      <c r="E10" s="13">
        <f t="shared" ref="E10:E42" si="0">D10/C10*100</f>
        <v>35.260540097080742</v>
      </c>
      <c r="F10" s="14">
        <v>0</v>
      </c>
      <c r="G10" s="14">
        <f t="shared" ref="G10:G45" si="1">C10+F10</f>
        <v>731350</v>
      </c>
    </row>
    <row r="11" spans="1:7" ht="38.25" outlineLevel="1">
      <c r="A11" s="11" t="s">
        <v>6</v>
      </c>
      <c r="B11" s="12" t="s">
        <v>7</v>
      </c>
      <c r="C11" s="13">
        <v>1788.7</v>
      </c>
      <c r="D11" s="13">
        <v>552.11</v>
      </c>
      <c r="E11" s="13">
        <f t="shared" si="0"/>
        <v>30.866551126516466</v>
      </c>
      <c r="F11" s="15">
        <v>0</v>
      </c>
      <c r="G11" s="15">
        <f t="shared" si="1"/>
        <v>1788.7</v>
      </c>
    </row>
    <row r="12" spans="1:7" outlineLevel="1">
      <c r="A12" s="35" t="s">
        <v>8</v>
      </c>
      <c r="B12" s="36" t="s">
        <v>9</v>
      </c>
      <c r="C12" s="37">
        <v>115388</v>
      </c>
      <c r="D12" s="37">
        <f t="shared" ref="D12:F12" si="2">SUM(D13:D16)</f>
        <v>60610.560000000005</v>
      </c>
      <c r="E12" s="37">
        <f t="shared" si="0"/>
        <v>52.527611190071767</v>
      </c>
      <c r="F12" s="37">
        <f t="shared" si="2"/>
        <v>0</v>
      </c>
      <c r="G12" s="37">
        <f t="shared" si="1"/>
        <v>115388</v>
      </c>
    </row>
    <row r="13" spans="1:7" s="20" customFormat="1" ht="25.5" outlineLevel="2">
      <c r="A13" s="16" t="s">
        <v>10</v>
      </c>
      <c r="B13" s="17" t="s">
        <v>11</v>
      </c>
      <c r="C13" s="18">
        <v>81163</v>
      </c>
      <c r="D13" s="18">
        <v>37773.019999999997</v>
      </c>
      <c r="E13" s="18">
        <f t="shared" si="0"/>
        <v>46.539704052339118</v>
      </c>
      <c r="F13" s="19">
        <v>0</v>
      </c>
      <c r="G13" s="19">
        <f t="shared" si="1"/>
        <v>81163</v>
      </c>
    </row>
    <row r="14" spans="1:7" s="20" customFormat="1" ht="25.5" outlineLevel="2">
      <c r="A14" s="16" t="s">
        <v>12</v>
      </c>
      <c r="B14" s="17" t="s">
        <v>13</v>
      </c>
      <c r="C14" s="18">
        <v>17514</v>
      </c>
      <c r="D14" s="18">
        <v>14346.69</v>
      </c>
      <c r="E14" s="18">
        <f t="shared" si="0"/>
        <v>81.915553271668387</v>
      </c>
      <c r="F14" s="19">
        <v>0</v>
      </c>
      <c r="G14" s="19">
        <f t="shared" si="1"/>
        <v>17514</v>
      </c>
    </row>
    <row r="15" spans="1:7" s="20" customFormat="1" outlineLevel="2">
      <c r="A15" s="16" t="s">
        <v>14</v>
      </c>
      <c r="B15" s="17" t="s">
        <v>15</v>
      </c>
      <c r="C15" s="18">
        <v>347</v>
      </c>
      <c r="D15" s="18">
        <v>317.48</v>
      </c>
      <c r="E15" s="18">
        <f t="shared" si="0"/>
        <v>91.492795389048993</v>
      </c>
      <c r="F15" s="19">
        <v>0</v>
      </c>
      <c r="G15" s="19">
        <f t="shared" si="1"/>
        <v>347</v>
      </c>
    </row>
    <row r="16" spans="1:7" s="20" customFormat="1" ht="25.5" outlineLevel="2">
      <c r="A16" s="16" t="s">
        <v>16</v>
      </c>
      <c r="B16" s="17" t="s">
        <v>17</v>
      </c>
      <c r="C16" s="18">
        <v>16364</v>
      </c>
      <c r="D16" s="18">
        <v>8173.37</v>
      </c>
      <c r="E16" s="18">
        <f t="shared" si="0"/>
        <v>49.947262283060375</v>
      </c>
      <c r="F16" s="19">
        <v>0</v>
      </c>
      <c r="G16" s="19">
        <f t="shared" si="1"/>
        <v>16364</v>
      </c>
    </row>
    <row r="17" spans="1:7" outlineLevel="1">
      <c r="A17" s="35" t="s">
        <v>18</v>
      </c>
      <c r="B17" s="36" t="s">
        <v>59</v>
      </c>
      <c r="C17" s="37">
        <v>35122</v>
      </c>
      <c r="D17" s="37">
        <f>D18+D19</f>
        <v>4835.04</v>
      </c>
      <c r="E17" s="37">
        <f t="shared" si="0"/>
        <v>13.766414213313594</v>
      </c>
      <c r="F17" s="38">
        <f>F18+F19</f>
        <v>-4942</v>
      </c>
      <c r="G17" s="38">
        <f t="shared" si="1"/>
        <v>30180</v>
      </c>
    </row>
    <row r="18" spans="1:7" s="20" customFormat="1" outlineLevel="2">
      <c r="A18" s="16" t="s">
        <v>19</v>
      </c>
      <c r="B18" s="17" t="s">
        <v>20</v>
      </c>
      <c r="C18" s="18">
        <v>25110</v>
      </c>
      <c r="D18" s="18">
        <v>891.45</v>
      </c>
      <c r="E18" s="18">
        <f t="shared" si="0"/>
        <v>3.5501792114695343</v>
      </c>
      <c r="F18" s="21">
        <v>-4942</v>
      </c>
      <c r="G18" s="21">
        <f t="shared" si="1"/>
        <v>20168</v>
      </c>
    </row>
    <row r="19" spans="1:7" s="20" customFormat="1" outlineLevel="2">
      <c r="A19" s="16" t="s">
        <v>21</v>
      </c>
      <c r="B19" s="17" t="s">
        <v>22</v>
      </c>
      <c r="C19" s="18">
        <v>10012</v>
      </c>
      <c r="D19" s="18">
        <v>3943.59</v>
      </c>
      <c r="E19" s="18">
        <f t="shared" si="0"/>
        <v>39.388633639632445</v>
      </c>
      <c r="F19" s="21">
        <v>0</v>
      </c>
      <c r="G19" s="21">
        <f t="shared" si="1"/>
        <v>10012</v>
      </c>
    </row>
    <row r="20" spans="1:7" outlineLevel="1">
      <c r="A20" s="11" t="s">
        <v>23</v>
      </c>
      <c r="B20" s="12" t="s">
        <v>24</v>
      </c>
      <c r="C20" s="13">
        <v>8951</v>
      </c>
      <c r="D20" s="13">
        <v>2880.85</v>
      </c>
      <c r="E20" s="13">
        <f t="shared" si="0"/>
        <v>32.184672103675567</v>
      </c>
      <c r="F20" s="14">
        <v>0</v>
      </c>
      <c r="G20" s="14">
        <f t="shared" si="1"/>
        <v>8951</v>
      </c>
    </row>
    <row r="21" spans="1:7" ht="38.25" outlineLevel="1">
      <c r="A21" s="35" t="s">
        <v>25</v>
      </c>
      <c r="B21" s="36" t="s">
        <v>26</v>
      </c>
      <c r="C21" s="37">
        <v>283922.8</v>
      </c>
      <c r="D21" s="37">
        <f>D22+D23+D24+D25+D26</f>
        <v>59883.88</v>
      </c>
      <c r="E21" s="37">
        <f t="shared" si="0"/>
        <v>21.091606591650969</v>
      </c>
      <c r="F21" s="38">
        <f>F22+F23+F24+F25+F26</f>
        <v>-38327.4</v>
      </c>
      <c r="G21" s="38">
        <f t="shared" si="1"/>
        <v>245595.4</v>
      </c>
    </row>
    <row r="22" spans="1:7" s="20" customFormat="1" ht="51" outlineLevel="3">
      <c r="A22" s="22" t="s">
        <v>27</v>
      </c>
      <c r="B22" s="23" t="s">
        <v>28</v>
      </c>
      <c r="C22" s="24">
        <v>195533.5</v>
      </c>
      <c r="D22" s="24">
        <v>42923.53</v>
      </c>
      <c r="E22" s="24">
        <f t="shared" si="0"/>
        <v>21.952008223654769</v>
      </c>
      <c r="F22" s="21">
        <v>-28095.5</v>
      </c>
      <c r="G22" s="21">
        <f t="shared" si="1"/>
        <v>167438</v>
      </c>
    </row>
    <row r="23" spans="1:7" s="20" customFormat="1" ht="76.5" outlineLevel="3">
      <c r="A23" s="22" t="s">
        <v>29</v>
      </c>
      <c r="B23" s="23" t="s">
        <v>30</v>
      </c>
      <c r="C23" s="24">
        <v>685</v>
      </c>
      <c r="D23" s="24">
        <v>357.19</v>
      </c>
      <c r="E23" s="24">
        <f t="shared" si="0"/>
        <v>52.144525547445255</v>
      </c>
      <c r="F23" s="21"/>
      <c r="G23" s="21">
        <f t="shared" si="1"/>
        <v>685</v>
      </c>
    </row>
    <row r="24" spans="1:7" s="20" customFormat="1" ht="38.25" outlineLevel="3">
      <c r="A24" s="22" t="s">
        <v>31</v>
      </c>
      <c r="B24" s="23" t="s">
        <v>32</v>
      </c>
      <c r="C24" s="24">
        <v>79224.3</v>
      </c>
      <c r="D24" s="24">
        <v>14855.82</v>
      </c>
      <c r="E24" s="24">
        <f t="shared" si="0"/>
        <v>18.751595154516984</v>
      </c>
      <c r="F24" s="21">
        <f>-7546.9+1500</f>
        <v>-6046.9</v>
      </c>
      <c r="G24" s="21">
        <f t="shared" si="1"/>
        <v>73177.400000000009</v>
      </c>
    </row>
    <row r="25" spans="1:7" s="20" customFormat="1" ht="25.5" outlineLevel="2">
      <c r="A25" s="16" t="s">
        <v>33</v>
      </c>
      <c r="B25" s="17" t="s">
        <v>34</v>
      </c>
      <c r="C25" s="18">
        <v>4185</v>
      </c>
      <c r="D25" s="18">
        <v>0</v>
      </c>
      <c r="E25" s="18">
        <f t="shared" si="0"/>
        <v>0</v>
      </c>
      <c r="F25" s="21">
        <v>-4185</v>
      </c>
      <c r="G25" s="21">
        <f t="shared" si="1"/>
        <v>0</v>
      </c>
    </row>
    <row r="26" spans="1:7" s="20" customFormat="1" ht="76.5" outlineLevel="2">
      <c r="A26" s="16" t="s">
        <v>35</v>
      </c>
      <c r="B26" s="17" t="s">
        <v>36</v>
      </c>
      <c r="C26" s="18">
        <v>4295</v>
      </c>
      <c r="D26" s="18">
        <v>1747.34</v>
      </c>
      <c r="E26" s="18">
        <f t="shared" si="0"/>
        <v>40.683119906868448</v>
      </c>
      <c r="F26" s="21"/>
      <c r="G26" s="21">
        <f t="shared" si="1"/>
        <v>4295</v>
      </c>
    </row>
    <row r="27" spans="1:7" ht="25.5" outlineLevel="1">
      <c r="A27" s="11" t="s">
        <v>37</v>
      </c>
      <c r="B27" s="12" t="s">
        <v>38</v>
      </c>
      <c r="C27" s="13">
        <v>3726.9</v>
      </c>
      <c r="D27" s="13">
        <v>7285.81</v>
      </c>
      <c r="E27" s="13">
        <f t="shared" si="0"/>
        <v>195.49250046955916</v>
      </c>
      <c r="F27" s="14">
        <v>3558.9</v>
      </c>
      <c r="G27" s="14">
        <f t="shared" si="1"/>
        <v>7285.8</v>
      </c>
    </row>
    <row r="28" spans="1:7" ht="25.5" outlineLevel="1">
      <c r="A28" s="11" t="s">
        <v>39</v>
      </c>
      <c r="B28" s="12" t="s">
        <v>40</v>
      </c>
      <c r="C28" s="13">
        <v>1201.5</v>
      </c>
      <c r="D28" s="13">
        <v>863.78</v>
      </c>
      <c r="E28" s="13">
        <f t="shared" si="0"/>
        <v>71.891801914273827</v>
      </c>
      <c r="F28" s="14">
        <v>0</v>
      </c>
      <c r="G28" s="14">
        <f t="shared" si="1"/>
        <v>1201.5</v>
      </c>
    </row>
    <row r="29" spans="1:7" ht="25.5" outlineLevel="1">
      <c r="A29" s="35" t="s">
        <v>41</v>
      </c>
      <c r="B29" s="36" t="s">
        <v>42</v>
      </c>
      <c r="C29" s="37">
        <v>31540.7</v>
      </c>
      <c r="D29" s="37">
        <f>D30+D31</f>
        <v>19886.79</v>
      </c>
      <c r="E29" s="37">
        <f t="shared" si="0"/>
        <v>63.05120051235388</v>
      </c>
      <c r="F29" s="38">
        <f>F30+F31</f>
        <v>28518.3</v>
      </c>
      <c r="G29" s="38">
        <f t="shared" si="1"/>
        <v>60059</v>
      </c>
    </row>
    <row r="30" spans="1:7" s="20" customFormat="1" ht="76.5" outlineLevel="2">
      <c r="A30" s="16" t="s">
        <v>43</v>
      </c>
      <c r="B30" s="17" t="s">
        <v>44</v>
      </c>
      <c r="C30" s="18">
        <v>21540.7</v>
      </c>
      <c r="D30" s="18">
        <v>15292.84</v>
      </c>
      <c r="E30" s="18">
        <f t="shared" si="0"/>
        <v>70.995093009976458</v>
      </c>
      <c r="F30" s="21">
        <v>28518.3</v>
      </c>
      <c r="G30" s="21">
        <f t="shared" si="1"/>
        <v>50059</v>
      </c>
    </row>
    <row r="31" spans="1:7" s="20" customFormat="1" ht="25.5" outlineLevel="2">
      <c r="A31" s="16" t="s">
        <v>45</v>
      </c>
      <c r="B31" s="17" t="s">
        <v>46</v>
      </c>
      <c r="C31" s="18">
        <v>10000</v>
      </c>
      <c r="D31" s="18">
        <v>4593.95</v>
      </c>
      <c r="E31" s="18">
        <f t="shared" si="0"/>
        <v>45.939500000000002</v>
      </c>
      <c r="F31" s="21">
        <v>0</v>
      </c>
      <c r="G31" s="21">
        <f t="shared" si="1"/>
        <v>10000</v>
      </c>
    </row>
    <row r="32" spans="1:7" ht="38.25" outlineLevel="1">
      <c r="A32" s="11" t="s">
        <v>47</v>
      </c>
      <c r="B32" s="12" t="s">
        <v>75</v>
      </c>
      <c r="C32" s="13">
        <v>39622.700000000004</v>
      </c>
      <c r="D32" s="13">
        <v>41631.589999999997</v>
      </c>
      <c r="E32" s="13">
        <f t="shared" si="0"/>
        <v>105.07004822992879</v>
      </c>
      <c r="F32" s="14">
        <f>SUM(F33:F42)</f>
        <v>2663.3999999999996</v>
      </c>
      <c r="G32" s="14">
        <f>C32+F32</f>
        <v>42286.100000000006</v>
      </c>
    </row>
    <row r="33" spans="1:7" s="20" customFormat="1" ht="25.5" outlineLevel="2">
      <c r="A33" s="16" t="s">
        <v>47</v>
      </c>
      <c r="B33" s="17" t="s">
        <v>73</v>
      </c>
      <c r="C33" s="18">
        <v>0</v>
      </c>
      <c r="D33" s="18">
        <v>9.99</v>
      </c>
      <c r="E33" s="18" t="s">
        <v>57</v>
      </c>
      <c r="F33" s="21">
        <v>10</v>
      </c>
      <c r="G33" s="21">
        <f t="shared" ref="G33:G42" si="3">C33+F33</f>
        <v>10</v>
      </c>
    </row>
    <row r="34" spans="1:7" s="20" customFormat="1" outlineLevel="2">
      <c r="A34" s="16" t="s">
        <v>47</v>
      </c>
      <c r="B34" s="17" t="s">
        <v>72</v>
      </c>
      <c r="C34" s="18">
        <v>0</v>
      </c>
      <c r="D34" s="18">
        <v>5.15</v>
      </c>
      <c r="E34" s="18" t="s">
        <v>57</v>
      </c>
      <c r="F34" s="21">
        <v>5.15</v>
      </c>
      <c r="G34" s="21">
        <f t="shared" si="3"/>
        <v>5.15</v>
      </c>
    </row>
    <row r="35" spans="1:7" s="20" customFormat="1" outlineLevel="2">
      <c r="A35" s="16" t="s">
        <v>47</v>
      </c>
      <c r="B35" s="17" t="s">
        <v>71</v>
      </c>
      <c r="C35" s="18">
        <v>0</v>
      </c>
      <c r="D35" s="18">
        <v>4.1399999999999997</v>
      </c>
      <c r="E35" s="18" t="s">
        <v>57</v>
      </c>
      <c r="F35" s="21">
        <v>4.1500000000000004</v>
      </c>
      <c r="G35" s="21">
        <f t="shared" si="3"/>
        <v>4.1500000000000004</v>
      </c>
    </row>
    <row r="36" spans="1:7" s="20" customFormat="1" outlineLevel="2">
      <c r="A36" s="16" t="s">
        <v>47</v>
      </c>
      <c r="B36" s="17" t="s">
        <v>70</v>
      </c>
      <c r="C36" s="18">
        <v>0</v>
      </c>
      <c r="D36" s="18">
        <v>381.11</v>
      </c>
      <c r="E36" s="18" t="s">
        <v>57</v>
      </c>
      <c r="F36" s="21">
        <v>381.15</v>
      </c>
      <c r="G36" s="21">
        <f t="shared" si="3"/>
        <v>381.15</v>
      </c>
    </row>
    <row r="37" spans="1:7" s="20" customFormat="1" outlineLevel="2">
      <c r="A37" s="16" t="s">
        <v>47</v>
      </c>
      <c r="B37" s="17" t="s">
        <v>74</v>
      </c>
      <c r="C37" s="18">
        <v>0</v>
      </c>
      <c r="D37" s="18">
        <v>100</v>
      </c>
      <c r="E37" s="18" t="s">
        <v>57</v>
      </c>
      <c r="F37" s="21">
        <v>100</v>
      </c>
      <c r="G37" s="21">
        <f t="shared" si="3"/>
        <v>100</v>
      </c>
    </row>
    <row r="38" spans="1:7" s="20" customFormat="1" ht="25.5" outlineLevel="2">
      <c r="A38" s="16" t="s">
        <v>47</v>
      </c>
      <c r="B38" s="17" t="s">
        <v>69</v>
      </c>
      <c r="C38" s="18">
        <v>0</v>
      </c>
      <c r="D38" s="18">
        <v>2</v>
      </c>
      <c r="E38" s="18" t="s">
        <v>57</v>
      </c>
      <c r="F38" s="21">
        <v>2</v>
      </c>
      <c r="G38" s="21">
        <f t="shared" si="3"/>
        <v>2</v>
      </c>
    </row>
    <row r="39" spans="1:7" s="20" customFormat="1" outlineLevel="2">
      <c r="A39" s="16" t="s">
        <v>47</v>
      </c>
      <c r="B39" s="17" t="s">
        <v>68</v>
      </c>
      <c r="C39" s="18">
        <v>0</v>
      </c>
      <c r="D39" s="18">
        <v>1863.64</v>
      </c>
      <c r="E39" s="18" t="s">
        <v>57</v>
      </c>
      <c r="F39" s="21">
        <v>1863.65</v>
      </c>
      <c r="G39" s="21">
        <f t="shared" si="3"/>
        <v>1863.65</v>
      </c>
    </row>
    <row r="40" spans="1:7" s="20" customFormat="1" ht="25.5" outlineLevel="2">
      <c r="A40" s="16" t="s">
        <v>47</v>
      </c>
      <c r="B40" s="17" t="s">
        <v>67</v>
      </c>
      <c r="C40" s="18">
        <v>23</v>
      </c>
      <c r="D40" s="18">
        <v>261.14</v>
      </c>
      <c r="E40" s="18">
        <f t="shared" si="0"/>
        <v>1135.391304347826</v>
      </c>
      <c r="F40" s="21">
        <v>238.15</v>
      </c>
      <c r="G40" s="21">
        <f t="shared" si="3"/>
        <v>261.14999999999998</v>
      </c>
    </row>
    <row r="41" spans="1:7" s="20" customFormat="1" ht="38.25" outlineLevel="2">
      <c r="A41" s="16" t="s">
        <v>47</v>
      </c>
      <c r="B41" s="17" t="s">
        <v>66</v>
      </c>
      <c r="C41" s="18">
        <v>0</v>
      </c>
      <c r="D41" s="18">
        <v>2.67</v>
      </c>
      <c r="E41" s="18" t="s">
        <v>57</v>
      </c>
      <c r="F41" s="21">
        <v>2.7</v>
      </c>
      <c r="G41" s="21">
        <f t="shared" si="3"/>
        <v>2.7</v>
      </c>
    </row>
    <row r="42" spans="1:7" s="20" customFormat="1" ht="25.5" outlineLevel="2">
      <c r="A42" s="16" t="s">
        <v>47</v>
      </c>
      <c r="B42" s="17" t="s">
        <v>65</v>
      </c>
      <c r="C42" s="18">
        <v>41.3</v>
      </c>
      <c r="D42" s="18">
        <v>97.71</v>
      </c>
      <c r="E42" s="18">
        <f t="shared" si="0"/>
        <v>236.58595641646488</v>
      </c>
      <c r="F42" s="21">
        <v>56.45</v>
      </c>
      <c r="G42" s="21">
        <f t="shared" si="3"/>
        <v>97.75</v>
      </c>
    </row>
    <row r="43" spans="1:7" outlineLevel="1">
      <c r="A43" s="35" t="s">
        <v>48</v>
      </c>
      <c r="B43" s="36" t="s">
        <v>49</v>
      </c>
      <c r="C43" s="37">
        <v>0</v>
      </c>
      <c r="D43" s="37">
        <f>D44+D45</f>
        <v>19.68</v>
      </c>
      <c r="E43" s="37" t="s">
        <v>57</v>
      </c>
      <c r="F43" s="38">
        <f>F44+F45</f>
        <v>0</v>
      </c>
      <c r="G43" s="38">
        <f t="shared" si="1"/>
        <v>0</v>
      </c>
    </row>
    <row r="44" spans="1:7" outlineLevel="2">
      <c r="A44" s="25" t="s">
        <v>50</v>
      </c>
      <c r="B44" s="26" t="s">
        <v>51</v>
      </c>
      <c r="C44" s="27">
        <v>0</v>
      </c>
      <c r="D44" s="27">
        <v>19.68</v>
      </c>
      <c r="E44" s="27" t="s">
        <v>57</v>
      </c>
      <c r="F44" s="21">
        <v>0</v>
      </c>
      <c r="G44" s="21">
        <f t="shared" si="1"/>
        <v>0</v>
      </c>
    </row>
    <row r="45" spans="1:7" ht="15.75" outlineLevel="2" thickBot="1">
      <c r="A45" s="25" t="s">
        <v>52</v>
      </c>
      <c r="B45" s="26" t="s">
        <v>53</v>
      </c>
      <c r="C45" s="27">
        <v>0</v>
      </c>
      <c r="D45" s="27">
        <v>0</v>
      </c>
      <c r="E45" s="27" t="s">
        <v>57</v>
      </c>
      <c r="F45" s="21">
        <v>0</v>
      </c>
      <c r="G45" s="21">
        <f t="shared" si="1"/>
        <v>0</v>
      </c>
    </row>
    <row r="46" spans="1:7">
      <c r="A46" s="28"/>
      <c r="B46" s="28"/>
      <c r="C46" s="28"/>
      <c r="D46" s="28"/>
      <c r="E46" s="29"/>
      <c r="F46" s="30"/>
      <c r="G46" s="28"/>
    </row>
    <row r="47" spans="1:7">
      <c r="A47" s="41"/>
      <c r="B47" s="41"/>
      <c r="C47" s="41"/>
      <c r="D47" s="41"/>
      <c r="E47" s="41"/>
      <c r="F47" s="41"/>
      <c r="G47" s="41"/>
    </row>
  </sheetData>
  <autoFilter ref="A8:G8"/>
  <mergeCells count="3">
    <mergeCell ref="A5:G5"/>
    <mergeCell ref="A47:G47"/>
    <mergeCell ref="A2:G4"/>
  </mergeCells>
  <pageMargins left="0.23622047244094491" right="0.11811023622047245" top="0.19685039370078741" bottom="0.31496062992125984" header="0.31496062992125984" footer="0.31496062992125984"/>
  <pageSetup paperSize="9" scale="66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37883-425A-4F66-9DBC-E01D432995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старый вариант</vt:lpstr>
      <vt:lpstr>'старый вариант'!Заголовки_для_печати</vt:lpstr>
      <vt:lpstr>'старый вариант'!Область_печати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Росликова Светлана Константиновна</cp:lastModifiedBy>
  <cp:lastPrinted>2021-06-01T10:58:49Z</cp:lastPrinted>
  <dcterms:created xsi:type="dcterms:W3CDTF">2020-11-02T09:40:27Z</dcterms:created>
  <dcterms:modified xsi:type="dcterms:W3CDTF">2021-06-01T13:29:33Z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3" name="Название отче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06-фу-хаматдинова-са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