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45" yWindow="4020" windowWidth="15450" windowHeight="6285" tabRatio="724"/>
  </bookViews>
  <sheets>
    <sheet name="Долговая книга (967)" sheetId="8" r:id="rId1"/>
  </sheets>
  <definedNames>
    <definedName name="_xlnm.Print_Titles" localSheetId="0">'Долговая книга (967)'!$7:$9</definedName>
  </definedNames>
  <calcPr calcId="124519"/>
  <customWorkbookViews>
    <customWorkbookView name="belyaikina - Личное представление" guid="{5C81CACF-F9E9-46C0-80E1-C9142738698C}" mergeInterval="0" personalView="1" maximized="1" windowWidth="1276" windowHeight="822" activeSheetId="1"/>
  </customWorkbookViews>
</workbook>
</file>

<file path=xl/calcChain.xml><?xml version="1.0" encoding="utf-8"?>
<calcChain xmlns="http://schemas.openxmlformats.org/spreadsheetml/2006/main">
  <c r="S19" i="8"/>
  <c r="J21"/>
  <c r="J17"/>
  <c r="H17"/>
  <c r="W16"/>
  <c r="S16"/>
  <c r="K17"/>
  <c r="L17"/>
  <c r="M17"/>
  <c r="N17"/>
  <c r="O17"/>
  <c r="P17"/>
  <c r="Q17"/>
  <c r="R17"/>
  <c r="T17"/>
  <c r="U17"/>
  <c r="V17"/>
  <c r="X17"/>
  <c r="Y17"/>
  <c r="Z17"/>
  <c r="AA17"/>
  <c r="W14"/>
  <c r="W15"/>
  <c r="S14"/>
  <c r="S15"/>
  <c r="S20"/>
  <c r="K21"/>
  <c r="L21"/>
  <c r="M21"/>
  <c r="N21"/>
  <c r="O21"/>
  <c r="P21"/>
  <c r="Q21"/>
  <c r="R21"/>
  <c r="T21"/>
  <c r="U21"/>
  <c r="V21"/>
  <c r="X21"/>
  <c r="Y21"/>
  <c r="Z21"/>
  <c r="AA21"/>
  <c r="H21"/>
  <c r="W20"/>
  <c r="H24" l="1"/>
  <c r="P24"/>
  <c r="J24"/>
  <c r="W17"/>
  <c r="S17"/>
  <c r="S21"/>
  <c r="O24"/>
  <c r="W19" l="1"/>
  <c r="W21" s="1"/>
  <c r="AB21"/>
  <c r="S24" l="1"/>
  <c r="L24"/>
  <c r="AA24"/>
  <c r="Y24"/>
  <c r="V24"/>
  <c r="Q24"/>
  <c r="M24"/>
  <c r="K24"/>
  <c r="U24"/>
  <c r="N24"/>
  <c r="Z24"/>
  <c r="X24"/>
  <c r="T24"/>
  <c r="W24" l="1"/>
  <c r="H5" s="1"/>
  <c r="R24"/>
</calcChain>
</file>

<file path=xl/sharedStrings.xml><?xml version="1.0" encoding="utf-8"?>
<sst xmlns="http://schemas.openxmlformats.org/spreadsheetml/2006/main" count="88" uniqueCount="62">
  <si>
    <t>Итого по разделу 1</t>
  </si>
  <si>
    <t>Итого по разделу 2</t>
  </si>
  <si>
    <t>Итого по разделу 3</t>
  </si>
  <si>
    <t>ВСЕГО</t>
  </si>
  <si>
    <t>Вид долгового обязательства, дата и номер договора заимствования, предоставления гарантии</t>
  </si>
  <si>
    <t>Полное наименование кредитора</t>
  </si>
  <si>
    <t>Дата возникновения долгового обязательства</t>
  </si>
  <si>
    <t>Сумма долгового обязательства</t>
  </si>
  <si>
    <t>Форма обеспечения обязательства</t>
  </si>
  <si>
    <t>общая сумма обязательств</t>
  </si>
  <si>
    <t>в т.ч. просроченная</t>
  </si>
  <si>
    <t>основной долг (номинал)</t>
  </si>
  <si>
    <t>%</t>
  </si>
  <si>
    <t>штраф</t>
  </si>
  <si>
    <t>руб.</t>
  </si>
  <si>
    <t>Порядковый номер</t>
  </si>
  <si>
    <t>Дата погашения долгового обязательства</t>
  </si>
  <si>
    <t>Плановая дата погашения</t>
  </si>
  <si>
    <t>Фактическая дата погашения</t>
  </si>
  <si>
    <t>Курсовая разница</t>
  </si>
  <si>
    <t>Без обеспечения</t>
  </si>
  <si>
    <t>Итого по разделу 4</t>
  </si>
  <si>
    <t>1. Гарантии муниципального образования (муниципальные гарантии)</t>
  </si>
  <si>
    <t>2. Кредиты, полученные муниципальным образованием от кредитных организаций</t>
  </si>
  <si>
    <t>3. Бюджетные кредиты, привлечённые в бюджет муниципального образования от других бюджетов бюджетной системы Российской Федерации</t>
  </si>
  <si>
    <t>4. Ценные бумаги муниципального образования (муниципальные ценные бумаги)</t>
  </si>
  <si>
    <t xml:space="preserve">Основание возникновения долгового обязательства, наименование, дата и номер нормативного правового акта </t>
  </si>
  <si>
    <t>3.1</t>
  </si>
  <si>
    <t>Соглашение о предоставлении бюджетного кредита от 27.01.2020 года № 1</t>
  </si>
  <si>
    <t>Министерство финансов Республики Коми</t>
  </si>
  <si>
    <t>Приказ Минфина Республики Коми от 24.01.2020 № 21</t>
  </si>
  <si>
    <t>2.1</t>
  </si>
  <si>
    <t>Н.З. Такаев</t>
  </si>
  <si>
    <t>Соглашение о предоставлении бюджетного кредита от 23.09.2022 года № 3</t>
  </si>
  <si>
    <t>Приказ Минфина Республики Коми от 01.09.2022 № 207</t>
  </si>
  <si>
    <t>3.2</t>
  </si>
  <si>
    <t>Глава округа "Усинск"</t>
  </si>
  <si>
    <t>Муниципальная долговая книга округа "Усинск"</t>
  </si>
  <si>
    <t>МП</t>
  </si>
  <si>
    <t>Руководитель Финуправления АМО "Усинск"</t>
  </si>
  <si>
    <t>С.К. Росликова</t>
  </si>
  <si>
    <t>2.2</t>
  </si>
  <si>
    <t>2.3</t>
  </si>
  <si>
    <t>31.03.2025</t>
  </si>
  <si>
    <t>Муниципальный контракт № ЭА-089/24 от 03.12.2024 года на оказание услуг по предоставлению кредита</t>
  </si>
  <si>
    <t>16.12.2024</t>
  </si>
  <si>
    <t>19.12.2024</t>
  </si>
  <si>
    <t>Муниципальный контракт № ЭА-090/24 от 03.12.2024 года на оказание услуг по предоставлению кредита</t>
  </si>
  <si>
    <t>Краткосрочный, Муниципальный контракт на оказание услуг по предоставлению кредита от 03.12.2024 года № ЭА-089/24</t>
  </si>
  <si>
    <t>Краткосрочный, Муниципальный контракт на оказание услуг по предоставлению кредита от 03.12.2024 года № ЭА-090/24</t>
  </si>
  <si>
    <t>Публичное акционерное общество Банк "Кузнецкий"</t>
  </si>
  <si>
    <t>"Северный Народный Банк" (акционерное общество)</t>
  </si>
  <si>
    <t>25.12.2024</t>
  </si>
  <si>
    <t>24.06.2025</t>
  </si>
  <si>
    <t>Краткосрочный, Муниципальный контракт на оказание услуг по предоставлению кредита от 17.12.2024 года № ЭА-097/24</t>
  </si>
  <si>
    <t>Муниципальный контракт № ЭА-097/24 от 17.12.2024 года на оказание услуг по предоставлению кредита</t>
  </si>
  <si>
    <t>по состоянию на 01.02.2025 года</t>
  </si>
  <si>
    <t>Объем муниципального долга округа "Усинск" по состоянию на 01.02.2025 года</t>
  </si>
  <si>
    <t>Задолженность на 01.01.2025 года</t>
  </si>
  <si>
    <t>Остаток задолженности на 01.02.2025 года</t>
  </si>
  <si>
    <t>Начислено (получено) в январе 2025 года</t>
  </si>
  <si>
    <t>Погашено в январе 2025 года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</si>
</sst>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sz val="10"/>
      <color indexed="12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16"/>
      <color indexed="12"/>
      <name val="Arial Cyr"/>
      <charset val="204"/>
    </font>
    <font>
      <sz val="11"/>
      <name val="Arial Cyr"/>
      <charset val="204"/>
    </font>
    <font>
      <b/>
      <sz val="11"/>
      <name val="Arial Cyr"/>
      <family val="2"/>
      <charset val="204"/>
    </font>
    <font>
      <sz val="9"/>
      <name val="Arial Cyr"/>
      <charset val="204"/>
    </font>
    <font>
      <sz val="11"/>
      <name val="Arial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0" fillId="0" borderId="0" xfId="0" applyFill="1" applyAlignment="1"/>
    <xf numFmtId="0" fontId="4" fillId="0" borderId="0" xfId="0" applyFont="1" applyFill="1"/>
    <xf numFmtId="0" fontId="6" fillId="0" borderId="0" xfId="0" applyFont="1" applyFill="1"/>
    <xf numFmtId="3" fontId="5" fillId="0" borderId="0" xfId="0" applyNumberFormat="1" applyFont="1" applyFill="1" applyAlignment="1">
      <alignment horizontal="center"/>
    </xf>
    <xf numFmtId="0" fontId="7" fillId="0" borderId="0" xfId="0" applyFont="1" applyFill="1"/>
    <xf numFmtId="0" fontId="3" fillId="0" borderId="0" xfId="0" applyFont="1" applyAlignment="1">
      <alignment wrapText="1"/>
    </xf>
    <xf numFmtId="0" fontId="11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49" fontId="0" fillId="0" borderId="1" xfId="0" applyNumberFormat="1" applyFont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3" fontId="13" fillId="0" borderId="0" xfId="0" applyNumberFormat="1" applyFont="1" applyFill="1"/>
    <xf numFmtId="0" fontId="14" fillId="0" borderId="0" xfId="0" applyFont="1"/>
    <xf numFmtId="49" fontId="0" fillId="0" borderId="1" xfId="0" applyNumberForma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0" fillId="0" borderId="0" xfId="0" applyFont="1"/>
    <xf numFmtId="0" fontId="2" fillId="0" borderId="2" xfId="0" applyFont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/>
    </xf>
    <xf numFmtId="4" fontId="12" fillId="0" borderId="1" xfId="0" applyNumberFormat="1" applyFont="1" applyBorder="1" applyAlignment="1">
      <alignment horizontal="right" vertical="top"/>
    </xf>
    <xf numFmtId="4" fontId="0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top"/>
    </xf>
    <xf numFmtId="0" fontId="2" fillId="0" borderId="2" xfId="0" applyFont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top"/>
    </xf>
    <xf numFmtId="0" fontId="10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wrapText="1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Fill="1" applyAlignment="1">
      <alignment horizontal="center" wrapText="1"/>
    </xf>
    <xf numFmtId="4" fontId="17" fillId="0" borderId="0" xfId="0" applyNumberFormat="1" applyFont="1" applyFill="1" applyAlignment="1">
      <alignment horizontal="left"/>
    </xf>
    <xf numFmtId="3" fontId="17" fillId="0" borderId="0" xfId="0" applyNumberFormat="1" applyFont="1" applyFill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8"/>
  <sheetViews>
    <sheetView tabSelected="1" topLeftCell="A10" zoomScale="70" zoomScaleNormal="70" workbookViewId="0">
      <selection activeCell="P17" sqref="P17"/>
    </sheetView>
  </sheetViews>
  <sheetFormatPr defaultRowHeight="12.75"/>
  <cols>
    <col min="1" max="1" width="5" customWidth="1"/>
    <col min="2" max="2" width="25.7109375" customWidth="1"/>
    <col min="3" max="3" width="13.7109375" customWidth="1"/>
    <col min="4" max="4" width="19.5703125" customWidth="1"/>
    <col min="5" max="5" width="11.5703125" customWidth="1"/>
    <col min="6" max="6" width="11.42578125" customWidth="1"/>
    <col min="7" max="7" width="11" customWidth="1"/>
    <col min="8" max="8" width="19.28515625" customWidth="1"/>
    <col min="9" max="9" width="14.7109375" customWidth="1"/>
    <col min="10" max="10" width="18.140625" customWidth="1"/>
    <col min="11" max="13" width="7.7109375" customWidth="1"/>
    <col min="14" max="14" width="6.7109375" customWidth="1"/>
    <col min="15" max="15" width="17.140625" customWidth="1"/>
    <col min="16" max="16" width="14.5703125" customWidth="1"/>
    <col min="17" max="17" width="7.7109375" customWidth="1"/>
    <col min="18" max="18" width="17.7109375" customWidth="1"/>
    <col min="19" max="19" width="14.5703125" customWidth="1"/>
    <col min="20" max="20" width="7.7109375" customWidth="1"/>
    <col min="21" max="21" width="6.5703125" customWidth="1"/>
    <col min="22" max="22" width="5.7109375" customWidth="1"/>
    <col min="23" max="23" width="17.42578125" customWidth="1"/>
    <col min="24" max="24" width="9.5703125" customWidth="1"/>
    <col min="25" max="25" width="7.7109375" customWidth="1"/>
    <col min="26" max="26" width="7.28515625" customWidth="1"/>
    <col min="27" max="27" width="5.7109375" customWidth="1"/>
    <col min="28" max="28" width="0" hidden="1" customWidth="1"/>
  </cols>
  <sheetData>
    <row r="1" spans="1:28" ht="12.75" customHeight="1">
      <c r="A1" s="6"/>
      <c r="B1" s="1"/>
      <c r="C1" s="1"/>
      <c r="D1" s="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</row>
    <row r="2" spans="1:28" ht="24.75" customHeight="1">
      <c r="A2" s="65" t="s">
        <v>37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28" ht="12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/>
    </row>
    <row r="4" spans="1:28" ht="22.5" customHeight="1">
      <c r="A4" s="65" t="s">
        <v>56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</row>
    <row r="5" spans="1:28" ht="20.25" customHeight="1">
      <c r="A5" s="1"/>
      <c r="B5" s="67" t="s">
        <v>57</v>
      </c>
      <c r="C5" s="67"/>
      <c r="D5" s="67"/>
      <c r="E5" s="67"/>
      <c r="F5" s="67"/>
      <c r="G5" s="67"/>
      <c r="H5" s="68">
        <f>W24</f>
        <v>619490000</v>
      </c>
      <c r="I5" s="69"/>
      <c r="J5" s="22" t="s">
        <v>14</v>
      </c>
      <c r="K5" s="4"/>
      <c r="L5" s="4"/>
      <c r="M5" s="4"/>
      <c r="N5" s="4"/>
      <c r="O5" s="4"/>
      <c r="P5" s="4"/>
      <c r="Q5" s="4"/>
      <c r="R5" s="4"/>
      <c r="S5" s="4"/>
      <c r="T5" s="4"/>
      <c r="U5" s="7"/>
      <c r="V5" s="3"/>
      <c r="W5" s="1"/>
      <c r="X5" s="5"/>
      <c r="Y5" s="1"/>
      <c r="Z5" s="1"/>
      <c r="AA5" s="1"/>
      <c r="AB5" s="2"/>
    </row>
    <row r="6" spans="1:28" ht="12.7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3.75" customHeight="1">
      <c r="A7" s="61" t="s">
        <v>15</v>
      </c>
      <c r="B7" s="61" t="s">
        <v>4</v>
      </c>
      <c r="C7" s="61" t="s">
        <v>5</v>
      </c>
      <c r="D7" s="61" t="s">
        <v>26</v>
      </c>
      <c r="E7" s="61" t="s">
        <v>6</v>
      </c>
      <c r="F7" s="70" t="s">
        <v>16</v>
      </c>
      <c r="G7" s="71"/>
      <c r="H7" s="61" t="s">
        <v>7</v>
      </c>
      <c r="I7" s="61" t="s">
        <v>8</v>
      </c>
      <c r="J7" s="58" t="s">
        <v>58</v>
      </c>
      <c r="K7" s="59"/>
      <c r="L7" s="59"/>
      <c r="M7" s="59"/>
      <c r="N7" s="60"/>
      <c r="O7" s="52" t="s">
        <v>60</v>
      </c>
      <c r="P7" s="53"/>
      <c r="Q7" s="54"/>
      <c r="R7" s="58" t="s">
        <v>61</v>
      </c>
      <c r="S7" s="59"/>
      <c r="T7" s="59"/>
      <c r="U7" s="59"/>
      <c r="V7" s="60"/>
      <c r="W7" s="43" t="s">
        <v>59</v>
      </c>
      <c r="X7" s="44"/>
      <c r="Y7" s="44"/>
      <c r="Z7" s="44"/>
      <c r="AA7" s="45"/>
      <c r="AB7" s="61" t="s">
        <v>19</v>
      </c>
    </row>
    <row r="8" spans="1:28" ht="49.5" customHeight="1">
      <c r="A8" s="62"/>
      <c r="B8" s="62"/>
      <c r="C8" s="62"/>
      <c r="D8" s="62"/>
      <c r="E8" s="62"/>
      <c r="F8" s="72"/>
      <c r="G8" s="73"/>
      <c r="H8" s="62"/>
      <c r="I8" s="62"/>
      <c r="J8" s="46" t="s">
        <v>9</v>
      </c>
      <c r="K8" s="47"/>
      <c r="L8" s="48"/>
      <c r="M8" s="46" t="s">
        <v>10</v>
      </c>
      <c r="N8" s="48"/>
      <c r="O8" s="55"/>
      <c r="P8" s="56"/>
      <c r="Q8" s="57"/>
      <c r="R8" s="46" t="s">
        <v>9</v>
      </c>
      <c r="S8" s="47"/>
      <c r="T8" s="48"/>
      <c r="U8" s="46" t="s">
        <v>10</v>
      </c>
      <c r="V8" s="48"/>
      <c r="W8" s="46" t="s">
        <v>9</v>
      </c>
      <c r="X8" s="47"/>
      <c r="Y8" s="48"/>
      <c r="Z8" s="46" t="s">
        <v>10</v>
      </c>
      <c r="AA8" s="48"/>
      <c r="AB8" s="62"/>
    </row>
    <row r="9" spans="1:28" ht="83.25" customHeight="1">
      <c r="A9" s="63"/>
      <c r="B9" s="63"/>
      <c r="C9" s="63"/>
      <c r="D9" s="63"/>
      <c r="E9" s="63"/>
      <c r="F9" s="13" t="s">
        <v>17</v>
      </c>
      <c r="G9" s="13" t="s">
        <v>18</v>
      </c>
      <c r="H9" s="63"/>
      <c r="I9" s="63"/>
      <c r="J9" s="13" t="s">
        <v>11</v>
      </c>
      <c r="K9" s="13" t="s">
        <v>12</v>
      </c>
      <c r="L9" s="13" t="s">
        <v>13</v>
      </c>
      <c r="M9" s="13" t="s">
        <v>11</v>
      </c>
      <c r="N9" s="13" t="s">
        <v>12</v>
      </c>
      <c r="O9" s="13" t="s">
        <v>11</v>
      </c>
      <c r="P9" s="13" t="s">
        <v>12</v>
      </c>
      <c r="Q9" s="13" t="s">
        <v>13</v>
      </c>
      <c r="R9" s="13" t="s">
        <v>11</v>
      </c>
      <c r="S9" s="13" t="s">
        <v>12</v>
      </c>
      <c r="T9" s="13" t="s">
        <v>13</v>
      </c>
      <c r="U9" s="13" t="s">
        <v>11</v>
      </c>
      <c r="V9" s="13" t="s">
        <v>12</v>
      </c>
      <c r="W9" s="13" t="s">
        <v>11</v>
      </c>
      <c r="X9" s="13" t="s">
        <v>12</v>
      </c>
      <c r="Y9" s="13" t="s">
        <v>13</v>
      </c>
      <c r="Z9" s="13" t="s">
        <v>11</v>
      </c>
      <c r="AA9" s="13" t="s">
        <v>12</v>
      </c>
      <c r="AB9" s="63"/>
    </row>
    <row r="10" spans="1:28" ht="23.25" customHeight="1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  <c r="Y10" s="13">
        <v>25</v>
      </c>
      <c r="Z10" s="13">
        <v>26</v>
      </c>
      <c r="AA10" s="13">
        <v>27</v>
      </c>
      <c r="AB10" s="13">
        <v>28</v>
      </c>
    </row>
    <row r="11" spans="1:28" ht="21" customHeight="1">
      <c r="A11" s="49" t="s">
        <v>22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1"/>
    </row>
    <row r="12" spans="1:28" ht="17.25" customHeight="1">
      <c r="A12" s="14" t="s">
        <v>0</v>
      </c>
      <c r="B12" s="15"/>
      <c r="C12" s="15"/>
      <c r="D12" s="15"/>
      <c r="E12" s="15"/>
      <c r="F12" s="15"/>
      <c r="G12" s="15"/>
      <c r="H12" s="16">
        <v>0</v>
      </c>
      <c r="I12" s="15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</row>
    <row r="13" spans="1:28" ht="23.25" customHeight="1">
      <c r="A13" s="49" t="s">
        <v>23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1"/>
    </row>
    <row r="14" spans="1:28" ht="96.75" customHeight="1">
      <c r="A14" s="29" t="s">
        <v>31</v>
      </c>
      <c r="B14" s="30" t="s">
        <v>48</v>
      </c>
      <c r="C14" s="30" t="s">
        <v>50</v>
      </c>
      <c r="D14" s="30" t="s">
        <v>44</v>
      </c>
      <c r="E14" s="29" t="s">
        <v>45</v>
      </c>
      <c r="F14" s="29" t="s">
        <v>43</v>
      </c>
      <c r="G14" s="29"/>
      <c r="H14" s="31">
        <v>100000000</v>
      </c>
      <c r="I14" s="30" t="s">
        <v>20</v>
      </c>
      <c r="J14" s="31">
        <v>100000000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2033524.07</v>
      </c>
      <c r="Q14" s="31">
        <v>0</v>
      </c>
      <c r="R14" s="32">
        <v>0</v>
      </c>
      <c r="S14" s="32">
        <f t="shared" ref="S14:S16" si="0">P14</f>
        <v>2033524.07</v>
      </c>
      <c r="T14" s="31">
        <v>0</v>
      </c>
      <c r="U14" s="31">
        <v>0</v>
      </c>
      <c r="V14" s="31">
        <v>0</v>
      </c>
      <c r="W14" s="31">
        <f t="shared" ref="W14:W16" si="1">J14+O14-R14</f>
        <v>100000000</v>
      </c>
      <c r="X14" s="31">
        <v>0</v>
      </c>
      <c r="Y14" s="31">
        <v>0</v>
      </c>
      <c r="Z14" s="31">
        <v>0</v>
      </c>
      <c r="AA14" s="31">
        <v>0</v>
      </c>
      <c r="AB14" s="18"/>
    </row>
    <row r="15" spans="1:28" ht="96.75" customHeight="1">
      <c r="A15" s="29" t="s">
        <v>41</v>
      </c>
      <c r="B15" s="30" t="s">
        <v>49</v>
      </c>
      <c r="C15" s="30" t="s">
        <v>51</v>
      </c>
      <c r="D15" s="30" t="s">
        <v>47</v>
      </c>
      <c r="E15" s="29" t="s">
        <v>46</v>
      </c>
      <c r="F15" s="29" t="s">
        <v>43</v>
      </c>
      <c r="G15" s="29"/>
      <c r="H15" s="31">
        <v>150000000</v>
      </c>
      <c r="I15" s="30" t="s">
        <v>20</v>
      </c>
      <c r="J15" s="31">
        <v>150000000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3439846.84</v>
      </c>
      <c r="Q15" s="31">
        <v>0</v>
      </c>
      <c r="R15" s="32">
        <v>0</v>
      </c>
      <c r="S15" s="32">
        <f t="shared" si="0"/>
        <v>3439846.84</v>
      </c>
      <c r="T15" s="31">
        <v>0</v>
      </c>
      <c r="U15" s="31">
        <v>0</v>
      </c>
      <c r="V15" s="31">
        <v>0</v>
      </c>
      <c r="W15" s="31">
        <f t="shared" si="1"/>
        <v>150000000</v>
      </c>
      <c r="X15" s="31">
        <v>0</v>
      </c>
      <c r="Y15" s="31">
        <v>0</v>
      </c>
      <c r="Z15" s="31">
        <v>0</v>
      </c>
      <c r="AA15" s="31">
        <v>0</v>
      </c>
      <c r="AB15" s="18"/>
    </row>
    <row r="16" spans="1:28" ht="96.75" customHeight="1">
      <c r="A16" s="29" t="s">
        <v>42</v>
      </c>
      <c r="B16" s="30" t="s">
        <v>54</v>
      </c>
      <c r="C16" s="30" t="s">
        <v>51</v>
      </c>
      <c r="D16" s="30" t="s">
        <v>55</v>
      </c>
      <c r="E16" s="29" t="s">
        <v>52</v>
      </c>
      <c r="F16" s="29" t="s">
        <v>53</v>
      </c>
      <c r="G16" s="29"/>
      <c r="H16" s="31">
        <v>100000000</v>
      </c>
      <c r="I16" s="30" t="s">
        <v>20</v>
      </c>
      <c r="J16" s="31">
        <v>100000000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1952903.9</v>
      </c>
      <c r="Q16" s="31">
        <v>0</v>
      </c>
      <c r="R16" s="32">
        <v>20000000</v>
      </c>
      <c r="S16" s="32">
        <f t="shared" si="0"/>
        <v>1952903.9</v>
      </c>
      <c r="T16" s="31">
        <v>0</v>
      </c>
      <c r="U16" s="31">
        <v>0</v>
      </c>
      <c r="V16" s="31">
        <v>0</v>
      </c>
      <c r="W16" s="31">
        <f t="shared" si="1"/>
        <v>80000000</v>
      </c>
      <c r="X16" s="31">
        <v>0</v>
      </c>
      <c r="Y16" s="31">
        <v>0</v>
      </c>
      <c r="Z16" s="31">
        <v>0</v>
      </c>
      <c r="AA16" s="31">
        <v>0</v>
      </c>
      <c r="AB16" s="18"/>
    </row>
    <row r="17" spans="1:28" ht="22.5" customHeight="1">
      <c r="A17" s="14" t="s">
        <v>1</v>
      </c>
      <c r="B17" s="20"/>
      <c r="C17" s="20"/>
      <c r="D17" s="20"/>
      <c r="E17" s="20"/>
      <c r="F17" s="20"/>
      <c r="G17" s="20"/>
      <c r="H17" s="38">
        <f>SUM(H14:H16)</f>
        <v>350000000</v>
      </c>
      <c r="I17" s="38"/>
      <c r="J17" s="38">
        <f t="shared" ref="J17:AA17" si="2">SUM(J14:J16)</f>
        <v>350000000</v>
      </c>
      <c r="K17" s="38">
        <f t="shared" si="2"/>
        <v>0</v>
      </c>
      <c r="L17" s="38">
        <f t="shared" si="2"/>
        <v>0</v>
      </c>
      <c r="M17" s="38">
        <f t="shared" si="2"/>
        <v>0</v>
      </c>
      <c r="N17" s="38">
        <f t="shared" si="2"/>
        <v>0</v>
      </c>
      <c r="O17" s="38">
        <f t="shared" si="2"/>
        <v>0</v>
      </c>
      <c r="P17" s="38">
        <f t="shared" si="2"/>
        <v>7426274.8100000005</v>
      </c>
      <c r="Q17" s="38">
        <f t="shared" si="2"/>
        <v>0</v>
      </c>
      <c r="R17" s="38">
        <f t="shared" si="2"/>
        <v>20000000</v>
      </c>
      <c r="S17" s="38">
        <f t="shared" si="2"/>
        <v>7426274.8100000005</v>
      </c>
      <c r="T17" s="38">
        <f t="shared" si="2"/>
        <v>0</v>
      </c>
      <c r="U17" s="38">
        <f t="shared" si="2"/>
        <v>0</v>
      </c>
      <c r="V17" s="38">
        <f t="shared" si="2"/>
        <v>0</v>
      </c>
      <c r="W17" s="38">
        <f t="shared" si="2"/>
        <v>330000000</v>
      </c>
      <c r="X17" s="38">
        <f t="shared" si="2"/>
        <v>0</v>
      </c>
      <c r="Y17" s="38">
        <f t="shared" si="2"/>
        <v>0</v>
      </c>
      <c r="Z17" s="38">
        <f t="shared" si="2"/>
        <v>0</v>
      </c>
      <c r="AA17" s="38">
        <f t="shared" si="2"/>
        <v>0</v>
      </c>
      <c r="AB17" s="16">
        <v>0</v>
      </c>
    </row>
    <row r="18" spans="1:28" ht="30.75" customHeight="1">
      <c r="A18" s="49" t="s">
        <v>24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1"/>
    </row>
    <row r="19" spans="1:28" ht="88.5" customHeight="1">
      <c r="A19" s="24" t="s">
        <v>27</v>
      </c>
      <c r="B19" s="33" t="s">
        <v>28</v>
      </c>
      <c r="C19" s="33" t="s">
        <v>29</v>
      </c>
      <c r="D19" s="34" t="s">
        <v>30</v>
      </c>
      <c r="E19" s="35">
        <v>43857</v>
      </c>
      <c r="F19" s="35">
        <v>46016</v>
      </c>
      <c r="G19" s="35"/>
      <c r="H19" s="36">
        <v>100000000</v>
      </c>
      <c r="I19" s="17" t="s">
        <v>20</v>
      </c>
      <c r="J19" s="37">
        <v>22800000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41">
        <v>1879.18</v>
      </c>
      <c r="Q19" s="37">
        <v>0</v>
      </c>
      <c r="R19" s="37">
        <v>1900000</v>
      </c>
      <c r="S19" s="37">
        <f t="shared" ref="S19:S20" si="3">P19</f>
        <v>1879.18</v>
      </c>
      <c r="T19" s="37">
        <v>0</v>
      </c>
      <c r="U19" s="37">
        <v>0</v>
      </c>
      <c r="V19" s="37">
        <v>0</v>
      </c>
      <c r="W19" s="37">
        <f>J19+O19-R19</f>
        <v>20900000</v>
      </c>
      <c r="X19" s="37">
        <v>0</v>
      </c>
      <c r="Y19" s="37">
        <v>0</v>
      </c>
      <c r="Z19" s="37">
        <v>0</v>
      </c>
      <c r="AA19" s="37">
        <v>0</v>
      </c>
      <c r="AB19" s="28"/>
    </row>
    <row r="20" spans="1:28" ht="89.25" customHeight="1">
      <c r="A20" s="24" t="s">
        <v>35</v>
      </c>
      <c r="B20" s="33" t="s">
        <v>33</v>
      </c>
      <c r="C20" s="33" t="s">
        <v>29</v>
      </c>
      <c r="D20" s="34" t="s">
        <v>34</v>
      </c>
      <c r="E20" s="35">
        <v>44827</v>
      </c>
      <c r="F20" s="35">
        <v>46640</v>
      </c>
      <c r="G20" s="35"/>
      <c r="H20" s="36">
        <v>358115400</v>
      </c>
      <c r="I20" s="17" t="s">
        <v>20</v>
      </c>
      <c r="J20" s="37">
        <v>268590000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9">
        <v>0</v>
      </c>
      <c r="Q20" s="37">
        <v>0</v>
      </c>
      <c r="R20" s="37">
        <v>0</v>
      </c>
      <c r="S20" s="37">
        <f t="shared" si="3"/>
        <v>0</v>
      </c>
      <c r="T20" s="37">
        <v>0</v>
      </c>
      <c r="U20" s="37">
        <v>0</v>
      </c>
      <c r="V20" s="37">
        <v>0</v>
      </c>
      <c r="W20" s="37">
        <f>J20+O20-R20</f>
        <v>268590000</v>
      </c>
      <c r="X20" s="37">
        <v>0</v>
      </c>
      <c r="Y20" s="37">
        <v>0</v>
      </c>
      <c r="Z20" s="37">
        <v>0</v>
      </c>
      <c r="AA20" s="37">
        <v>0</v>
      </c>
      <c r="AB20" s="40"/>
    </row>
    <row r="21" spans="1:28" ht="18.75" customHeight="1">
      <c r="A21" s="14" t="s">
        <v>2</v>
      </c>
      <c r="B21" s="25"/>
      <c r="C21" s="25"/>
      <c r="D21" s="25"/>
      <c r="E21" s="25"/>
      <c r="F21" s="25"/>
      <c r="G21" s="25"/>
      <c r="H21" s="26">
        <f>SUM(H19:H20)</f>
        <v>458115400</v>
      </c>
      <c r="I21" s="26"/>
      <c r="J21" s="26">
        <f t="shared" ref="J21:AA21" si="4">SUM(J19:J20)</f>
        <v>291390000</v>
      </c>
      <c r="K21" s="26">
        <f t="shared" si="4"/>
        <v>0</v>
      </c>
      <c r="L21" s="26">
        <f t="shared" si="4"/>
        <v>0</v>
      </c>
      <c r="M21" s="26">
        <f t="shared" si="4"/>
        <v>0</v>
      </c>
      <c r="N21" s="26">
        <f t="shared" si="4"/>
        <v>0</v>
      </c>
      <c r="O21" s="26">
        <f t="shared" si="4"/>
        <v>0</v>
      </c>
      <c r="P21" s="26">
        <f t="shared" si="4"/>
        <v>1879.18</v>
      </c>
      <c r="Q21" s="26">
        <f t="shared" si="4"/>
        <v>0</v>
      </c>
      <c r="R21" s="26">
        <f t="shared" si="4"/>
        <v>1900000</v>
      </c>
      <c r="S21" s="26">
        <f t="shared" si="4"/>
        <v>1879.18</v>
      </c>
      <c r="T21" s="26">
        <f t="shared" si="4"/>
        <v>0</v>
      </c>
      <c r="U21" s="26">
        <f t="shared" si="4"/>
        <v>0</v>
      </c>
      <c r="V21" s="26">
        <f t="shared" si="4"/>
        <v>0</v>
      </c>
      <c r="W21" s="26">
        <f t="shared" si="4"/>
        <v>289490000</v>
      </c>
      <c r="X21" s="26">
        <f t="shared" si="4"/>
        <v>0</v>
      </c>
      <c r="Y21" s="26">
        <f t="shared" si="4"/>
        <v>0</v>
      </c>
      <c r="Z21" s="26">
        <f t="shared" si="4"/>
        <v>0</v>
      </c>
      <c r="AA21" s="26">
        <f t="shared" si="4"/>
        <v>0</v>
      </c>
      <c r="AB21" s="26" t="e">
        <f>#REF!</f>
        <v>#REF!</v>
      </c>
    </row>
    <row r="22" spans="1:28" ht="18" customHeight="1">
      <c r="A22" s="49" t="s">
        <v>25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1"/>
    </row>
    <row r="23" spans="1:28" ht="15" customHeight="1">
      <c r="A23" s="14" t="s">
        <v>21</v>
      </c>
      <c r="B23" s="15"/>
      <c r="C23" s="15"/>
      <c r="D23" s="15"/>
      <c r="E23" s="15"/>
      <c r="F23" s="15"/>
      <c r="G23" s="15"/>
      <c r="H23" s="16">
        <v>0</v>
      </c>
      <c r="I23" s="15"/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</row>
    <row r="24" spans="1:28" ht="28.5" customHeight="1">
      <c r="A24" s="19" t="s">
        <v>3</v>
      </c>
      <c r="B24" s="20"/>
      <c r="C24" s="20"/>
      <c r="D24" s="20"/>
      <c r="E24" s="20"/>
      <c r="F24" s="20"/>
      <c r="G24" s="20"/>
      <c r="H24" s="38">
        <f>H17+H21</f>
        <v>808115400</v>
      </c>
      <c r="I24" s="38"/>
      <c r="J24" s="38">
        <f t="shared" ref="J24:AA24" si="5">J21+J17</f>
        <v>641390000</v>
      </c>
      <c r="K24" s="38">
        <f t="shared" si="5"/>
        <v>0</v>
      </c>
      <c r="L24" s="38">
        <f t="shared" si="5"/>
        <v>0</v>
      </c>
      <c r="M24" s="38">
        <f t="shared" si="5"/>
        <v>0</v>
      </c>
      <c r="N24" s="38">
        <f t="shared" si="5"/>
        <v>0</v>
      </c>
      <c r="O24" s="38">
        <f t="shared" si="5"/>
        <v>0</v>
      </c>
      <c r="P24" s="38">
        <f t="shared" si="5"/>
        <v>7428153.9900000002</v>
      </c>
      <c r="Q24" s="38">
        <f t="shared" si="5"/>
        <v>0</v>
      </c>
      <c r="R24" s="21">
        <f t="shared" si="5"/>
        <v>21900000</v>
      </c>
      <c r="S24" s="38">
        <f t="shared" si="5"/>
        <v>7428153.9900000002</v>
      </c>
      <c r="T24" s="38">
        <f t="shared" si="5"/>
        <v>0</v>
      </c>
      <c r="U24" s="38">
        <f t="shared" si="5"/>
        <v>0</v>
      </c>
      <c r="V24" s="38">
        <f t="shared" si="5"/>
        <v>0</v>
      </c>
      <c r="W24" s="38">
        <f t="shared" si="5"/>
        <v>619490000</v>
      </c>
      <c r="X24" s="38">
        <f t="shared" si="5"/>
        <v>0</v>
      </c>
      <c r="Y24" s="38">
        <f t="shared" si="5"/>
        <v>0</v>
      </c>
      <c r="Z24" s="38">
        <f t="shared" si="5"/>
        <v>0</v>
      </c>
      <c r="AA24" s="38">
        <f t="shared" si="5"/>
        <v>0</v>
      </c>
      <c r="AB24" s="21">
        <v>0</v>
      </c>
    </row>
    <row r="25" spans="1:28" ht="75" customHeight="1">
      <c r="B25" s="64" t="s">
        <v>36</v>
      </c>
      <c r="C25" s="64"/>
      <c r="D25" s="64"/>
      <c r="E25" s="27"/>
      <c r="F25" s="27"/>
      <c r="G25" s="27"/>
      <c r="H25" s="27"/>
      <c r="J25" s="27"/>
      <c r="O25" s="27" t="s">
        <v>32</v>
      </c>
    </row>
    <row r="26" spans="1:28" ht="20.45" customHeight="1">
      <c r="B26" s="27"/>
      <c r="C26" s="27"/>
      <c r="D26" s="27"/>
      <c r="E26" s="27"/>
      <c r="F26" s="27"/>
      <c r="G26" s="27"/>
      <c r="H26" s="27"/>
      <c r="I26" s="27" t="s">
        <v>38</v>
      </c>
      <c r="J26" s="27"/>
    </row>
    <row r="27" spans="1:28" ht="58.5" customHeight="1">
      <c r="B27" s="42" t="s">
        <v>39</v>
      </c>
      <c r="C27" s="42"/>
      <c r="D27" s="42"/>
      <c r="E27" s="42"/>
      <c r="F27" s="27"/>
      <c r="G27" s="27"/>
      <c r="H27" s="27"/>
      <c r="J27" s="27"/>
      <c r="L27" s="23"/>
      <c r="O27" s="27" t="s">
        <v>40</v>
      </c>
    </row>
    <row r="28" spans="1:28" ht="12.4" customHeight="1"/>
  </sheetData>
  <mergeCells count="29">
    <mergeCell ref="A2:AB2"/>
    <mergeCell ref="A4:AB4"/>
    <mergeCell ref="C7:C9"/>
    <mergeCell ref="D7:D9"/>
    <mergeCell ref="E7:E9"/>
    <mergeCell ref="AB7:AB9"/>
    <mergeCell ref="B5:G5"/>
    <mergeCell ref="H5:I5"/>
    <mergeCell ref="R8:T8"/>
    <mergeCell ref="U8:V8"/>
    <mergeCell ref="F7:G8"/>
    <mergeCell ref="H7:H9"/>
    <mergeCell ref="I7:I9"/>
    <mergeCell ref="J7:N7"/>
    <mergeCell ref="J8:L8"/>
    <mergeCell ref="M8:N8"/>
    <mergeCell ref="B27:E27"/>
    <mergeCell ref="W7:AA7"/>
    <mergeCell ref="W8:Y8"/>
    <mergeCell ref="Z8:AA8"/>
    <mergeCell ref="A22:AB22"/>
    <mergeCell ref="A11:AB11"/>
    <mergeCell ref="A13:AB13"/>
    <mergeCell ref="A18:AB18"/>
    <mergeCell ref="O7:Q8"/>
    <mergeCell ref="R7:V7"/>
    <mergeCell ref="A7:A9"/>
    <mergeCell ref="B7:B9"/>
    <mergeCell ref="B25:D25"/>
  </mergeCells>
  <pageMargins left="0.39370078740157483" right="0.15748031496062992" top="0.15748031496062992" bottom="0.19685039370078741" header="0.15748031496062992" footer="0.19685039370078741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Долговая книга (967)</vt:lpstr>
      <vt:lpstr>'Долговая книга (967)'!Заголовки_для_печати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Глушкова Светлана Геннадьевна</cp:lastModifiedBy>
  <cp:lastPrinted>2025-02-12T11:25:32Z</cp:lastPrinted>
  <dcterms:created xsi:type="dcterms:W3CDTF">2007-04-03T07:32:34Z</dcterms:created>
  <dcterms:modified xsi:type="dcterms:W3CDTF">2025-02-12T11:31:36Z</dcterms:modified>
</cp:coreProperties>
</file>