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45" yWindow="4020" windowWidth="15450" windowHeight="6285" tabRatio="724"/>
  </bookViews>
  <sheets>
    <sheet name="Долговая книга (967)" sheetId="8" r:id="rId1"/>
  </sheets>
  <definedNames>
    <definedName name="_xlnm.Print_Titles" localSheetId="0">'Долговая книга (967)'!$7:$9</definedName>
  </definedNames>
  <calcPr calcId="124519"/>
  <customWorkbookViews>
    <customWorkbookView name="belyaikina - Личное представление" guid="{5C81CACF-F9E9-46C0-80E1-C9142738698C}" mergeInterval="0" personalView="1" maximized="1" windowWidth="1276" windowHeight="822" activeSheetId="1"/>
  </customWorkbookViews>
</workbook>
</file>

<file path=xl/calcChain.xml><?xml version="1.0" encoding="utf-8"?>
<calcChain xmlns="http://schemas.openxmlformats.org/spreadsheetml/2006/main">
  <c r="K25" i="8"/>
  <c r="L25"/>
  <c r="M25"/>
  <c r="N25"/>
  <c r="O25"/>
  <c r="P25"/>
  <c r="Q25"/>
  <c r="R25"/>
  <c r="T25"/>
  <c r="U25"/>
  <c r="V25"/>
  <c r="X25"/>
  <c r="Y25"/>
  <c r="Z25"/>
  <c r="AA25"/>
  <c r="J25"/>
  <c r="H25"/>
  <c r="W24"/>
  <c r="S24"/>
  <c r="S23"/>
  <c r="S25" s="1"/>
  <c r="P21"/>
  <c r="J21"/>
  <c r="K21"/>
  <c r="L21"/>
  <c r="M21"/>
  <c r="N21"/>
  <c r="O21"/>
  <c r="Q21"/>
  <c r="R21"/>
  <c r="T21"/>
  <c r="U21"/>
  <c r="V21"/>
  <c r="X21"/>
  <c r="Y21"/>
  <c r="Z21"/>
  <c r="AA21"/>
  <c r="H21"/>
  <c r="O28" l="1"/>
  <c r="S20"/>
  <c r="W20"/>
  <c r="S19" l="1"/>
  <c r="W19"/>
  <c r="S14"/>
  <c r="S15"/>
  <c r="S16"/>
  <c r="S17"/>
  <c r="S18"/>
  <c r="W18"/>
  <c r="W17"/>
  <c r="W16"/>
  <c r="W15"/>
  <c r="W14"/>
  <c r="W23"/>
  <c r="W25" s="1"/>
  <c r="AB25"/>
  <c r="S21" l="1"/>
  <c r="S28" s="1"/>
  <c r="W21"/>
  <c r="L28"/>
  <c r="AA28"/>
  <c r="Y28"/>
  <c r="V28"/>
  <c r="Q28"/>
  <c r="M28"/>
  <c r="K28"/>
  <c r="U28"/>
  <c r="N28"/>
  <c r="H28"/>
  <c r="Z28"/>
  <c r="X28"/>
  <c r="T28"/>
  <c r="P28"/>
  <c r="W28" l="1"/>
  <c r="H5" s="1"/>
  <c r="R28"/>
  <c r="J28"/>
</calcChain>
</file>

<file path=xl/sharedStrings.xml><?xml version="1.0" encoding="utf-8"?>
<sst xmlns="http://schemas.openxmlformats.org/spreadsheetml/2006/main" count="119" uniqueCount="84">
  <si>
    <t>Итого по разделу 1</t>
  </si>
  <si>
    <t>Итого по разделу 2</t>
  </si>
  <si>
    <t>Итого по разделу 3</t>
  </si>
  <si>
    <t>ВСЕГО</t>
  </si>
  <si>
    <t>Вид долгового обязательства, дата и номер договора заимствования, предоставления гарантии</t>
  </si>
  <si>
    <t>Полное наименование кредитора</t>
  </si>
  <si>
    <t>Дата возникновения долгового обязательства</t>
  </si>
  <si>
    <t>Сумма долгового обязательства</t>
  </si>
  <si>
    <t>Форма обеспечения обязательства</t>
  </si>
  <si>
    <t>общая сумма обязательств</t>
  </si>
  <si>
    <t>в т.ч. просроченная</t>
  </si>
  <si>
    <t>основной долг (номинал)</t>
  </si>
  <si>
    <t>%</t>
  </si>
  <si>
    <t>штраф</t>
  </si>
  <si>
    <t>Муниципальная долговая книга  МО ГО "Усинск"</t>
  </si>
  <si>
    <t>руб.</t>
  </si>
  <si>
    <t>Порядковый номер</t>
  </si>
  <si>
    <t>Дата погашения долгового обязательства</t>
  </si>
  <si>
    <t>Плановая дата погашения</t>
  </si>
  <si>
    <t>Фактическая дата погашения</t>
  </si>
  <si>
    <t>Курсовая разница</t>
  </si>
  <si>
    <t>Без обеспечения</t>
  </si>
  <si>
    <t>Итого по разделу 4</t>
  </si>
  <si>
    <t>1. Гарантии муниципального образования (муниципальные гарантии)</t>
  </si>
  <si>
    <t>2. Кредиты, полученные муниципальным образованием от кредитных организаций</t>
  </si>
  <si>
    <t>3. Бюджетные кредиты, привлечённые в бюджет муниципального образования от других бюджетов бюджетной системы Российской Федерации</t>
  </si>
  <si>
    <t>4. Ценные бумаги муниципального образования (муниципальные ценные бумаги)</t>
  </si>
  <si>
    <t xml:space="preserve">Основание возникновения долгового обязательства, наименование, дата и номер нормативного правового акта </t>
  </si>
  <si>
    <t>2.5</t>
  </si>
  <si>
    <t>Публичное акционерное общество "Сбербанк России"</t>
  </si>
  <si>
    <t>2.6</t>
  </si>
  <si>
    <t>2.7</t>
  </si>
  <si>
    <t>3.1</t>
  </si>
  <si>
    <t>Соглашение о предоставлении бюджетного кредита от 27.01.2020 года № 1</t>
  </si>
  <si>
    <t>Министерство финансов Республики Коми</t>
  </si>
  <si>
    <t>Приказ Минфина Республики Коми от 24.01.2020 № 21</t>
  </si>
  <si>
    <t>Долгосрочный, Договор об открытии невозобновляемой кредитной линии в сумме  83 115 400 рублей от 19.05.2020 года № 36 НКЛ</t>
  </si>
  <si>
    <t>Муниципальный контракт № ЭА-036/20 от 19.05.2020 года на оказание услуг по предоставлению кредитных средств в форме невозобновляемой кредитной линии</t>
  </si>
  <si>
    <t>19.05.2020</t>
  </si>
  <si>
    <t>23.12.2022</t>
  </si>
  <si>
    <t>25.05.2020</t>
  </si>
  <si>
    <t>Долгосрочный, Договор об открытии невозобновляемой кредитной линии в сумме  95 000 000 рублей от 25.05.2020 года № 37 НКЛ</t>
  </si>
  <si>
    <t>Муниципальный контракт № ЭА-037/20 от 25.05.2020 года на оказание услуг по предоставлению кредитных средств в форме невозобновляемой кредитной линии</t>
  </si>
  <si>
    <t>Долгосрочный, Договор об открытии невозобновляемой кредитной линии в сумме 85 000 000 рублей от 09.06.2020 года № 41 НКЛ</t>
  </si>
  <si>
    <t>Муниципальный контракт № ЭА-041/20 от 09.06.2020 года на оказание услуг по предоставлению кредитных средств в форме невозобновляемой кредитной линии</t>
  </si>
  <si>
    <t>09.06.2020</t>
  </si>
  <si>
    <t>13.12.2022</t>
  </si>
  <si>
    <t>Долгосрочный, Договор об открытии невозобновляемой кредитной линии в сумме 95 000 000 рублей от 15.06.2020 года № 40 НКЛ</t>
  </si>
  <si>
    <t>Муниципальный контракт № ЭА-040/20 от 15.06.2020 года на оказание услуг по предоставлению кредитных средств в форме невозобновляемой кредитной линии</t>
  </si>
  <si>
    <t>15.06.2020</t>
  </si>
  <si>
    <t>Долгосрочный, Договор об открытии невозобновляемой кредитной линии в сумме 98 371 300 рублей от 03.07.2020 года № 46 НКЛ</t>
  </si>
  <si>
    <t>Муниципальный контракт № ЭА-046/20 от 03.07.2020 года на оказание услуг по предоставлению кредитных средств в форме невозобновляемой кредитной линии</t>
  </si>
  <si>
    <t>03.07.2020</t>
  </si>
  <si>
    <t>29.09.2023</t>
  </si>
  <si>
    <t>2.1</t>
  </si>
  <si>
    <t>2.2</t>
  </si>
  <si>
    <t>2.3</t>
  </si>
  <si>
    <t>2.4</t>
  </si>
  <si>
    <t>Долгосрочный, Муниципальный контракт об открытии невозобновляемой кредитной линии в сумме 140 517 000 рублей от 31.05.2021 года № ЭА-101/21</t>
  </si>
  <si>
    <t>ПАО "Совкомбанк"</t>
  </si>
  <si>
    <t>Муниципальный контракт № ЭА-101/21 от 31.05.2021 года на оказание услуг по предоставлению кредитных средств в форме невозобновляемой кредитной линии</t>
  </si>
  <si>
    <t>14.12.2021</t>
  </si>
  <si>
    <t>12.12.2023</t>
  </si>
  <si>
    <t>Долгосрочный, Муниципальный контракт об открытии возобновляемой кредитной линии в сумме 130 000 000 рублей от 01.06.2021 года № ЭА-102/21</t>
  </si>
  <si>
    <t>Муниципальный контракт № ЭА-102/21 от 01.06.2021 года на оказание услуг по предоставлению кредитных средств в форме возобновляемой кредитной линии</t>
  </si>
  <si>
    <t>22.11.2021</t>
  </si>
  <si>
    <t>21.11.2023</t>
  </si>
  <si>
    <t>Глава городского округа-руководитель администрации</t>
  </si>
  <si>
    <t>Н.З. Такаев</t>
  </si>
  <si>
    <t>27.01.2022</t>
  </si>
  <si>
    <t>03.03.2022</t>
  </si>
  <si>
    <t>3.2</t>
  </si>
  <si>
    <t>Договор о предоставлении субъекту РФ (муниципальному образованию) бюджетного кредита на пополнение остатка средств на едином счете бюджета от 10.03.2022 №07-08-18/5</t>
  </si>
  <si>
    <t>Управление Федерального казначейства по Республике Коми</t>
  </si>
  <si>
    <t>19.04.2022</t>
  </si>
  <si>
    <t>пункт 3 статьи 93.6 Бюджетного кодекса РФ</t>
  </si>
  <si>
    <t>по состоянию на 01.06.2022 г.</t>
  </si>
  <si>
    <t>Объем муниципального долга МО ГО "Усинск" по состоянию на 01.06.2022 г.</t>
  </si>
  <si>
    <t>Задолженность на 01.05.2022 года</t>
  </si>
  <si>
    <t>Начислено (получено) в мае 2022 года</t>
  </si>
  <si>
    <t>Погашено в мае 2022 года</t>
  </si>
  <si>
    <t>Остаток задолженности на 01.06.2022 года</t>
  </si>
  <si>
    <t>Руководитель Финуправления АМО "Усинск"</t>
  </si>
  <si>
    <t>С.К. Росликова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</si>
</sst>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6"/>
      <color indexed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Fill="1" applyAlignment="1"/>
    <xf numFmtId="0" fontId="4" fillId="0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9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3" fontId="13" fillId="0" borderId="0" xfId="0" applyNumberFormat="1" applyFont="1" applyFill="1"/>
    <xf numFmtId="0" fontId="14" fillId="0" borderId="0" xfId="0" applyFont="1"/>
    <xf numFmtId="49" fontId="0" fillId="0" borderId="1" xfId="0" applyNumberForma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0" fillId="0" borderId="0" xfId="0" applyFont="1" applyAlignment="1"/>
    <xf numFmtId="0" fontId="10" fillId="0" borderId="0" xfId="0" applyFont="1"/>
    <xf numFmtId="0" fontId="2" fillId="0" borderId="2" xfId="0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4" fontId="12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center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wrapText="1"/>
    </xf>
    <xf numFmtId="4" fontId="17" fillId="0" borderId="0" xfId="0" applyNumberFormat="1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2"/>
  <sheetViews>
    <sheetView tabSelected="1" topLeftCell="A19" zoomScale="67" zoomScaleNormal="67" workbookViewId="0">
      <selection activeCell="O25" sqref="O25"/>
    </sheetView>
  </sheetViews>
  <sheetFormatPr defaultRowHeight="12.75"/>
  <cols>
    <col min="1" max="1" width="5" customWidth="1"/>
    <col min="2" max="2" width="25.7109375" customWidth="1"/>
    <col min="3" max="3" width="13.7109375" customWidth="1"/>
    <col min="4" max="4" width="19.5703125" customWidth="1"/>
    <col min="5" max="5" width="11.5703125" customWidth="1"/>
    <col min="6" max="6" width="11.42578125" customWidth="1"/>
    <col min="7" max="7" width="11" customWidth="1"/>
    <col min="8" max="8" width="19.28515625" customWidth="1"/>
    <col min="9" max="9" width="14.7109375" customWidth="1"/>
    <col min="10" max="10" width="18.140625" customWidth="1"/>
    <col min="11" max="13" width="7.7109375" customWidth="1"/>
    <col min="14" max="14" width="6.7109375" customWidth="1"/>
    <col min="15" max="15" width="17.140625" customWidth="1"/>
    <col min="16" max="16" width="14.5703125" customWidth="1"/>
    <col min="17" max="17" width="7.7109375" customWidth="1"/>
    <col min="18" max="18" width="17.7109375" customWidth="1"/>
    <col min="19" max="19" width="14.5703125" customWidth="1"/>
    <col min="20" max="20" width="7.7109375" customWidth="1"/>
    <col min="21" max="21" width="6.5703125" customWidth="1"/>
    <col min="22" max="22" width="5.7109375" customWidth="1"/>
    <col min="23" max="23" width="17.42578125" customWidth="1"/>
    <col min="24" max="24" width="9.5703125" customWidth="1"/>
    <col min="25" max="25" width="7.7109375" customWidth="1"/>
    <col min="26" max="26" width="7.28515625" customWidth="1"/>
    <col min="27" max="27" width="5.7109375" customWidth="1"/>
    <col min="28" max="28" width="0" hidden="1" customWidth="1"/>
  </cols>
  <sheetData>
    <row r="1" spans="1:28" ht="12.75" customHeight="1">
      <c r="A1" s="6"/>
      <c r="B1" s="1"/>
      <c r="C1" s="1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57" customHeight="1">
      <c r="A2" s="42" t="s">
        <v>14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</row>
    <row r="3" spans="1:28" ht="12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29.25" customHeight="1">
      <c r="A4" s="42" t="s">
        <v>76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28" ht="35.25" customHeight="1">
      <c r="A5" s="1"/>
      <c r="B5" s="47" t="s">
        <v>77</v>
      </c>
      <c r="C5" s="47"/>
      <c r="D5" s="47"/>
      <c r="E5" s="47"/>
      <c r="F5" s="47"/>
      <c r="G5" s="47"/>
      <c r="H5" s="48">
        <f>W28</f>
        <v>376019000</v>
      </c>
      <c r="I5" s="49"/>
      <c r="J5" s="22" t="s">
        <v>15</v>
      </c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3"/>
      <c r="W5" s="1"/>
      <c r="X5" s="5"/>
      <c r="Y5" s="1"/>
      <c r="Z5" s="1"/>
      <c r="AA5" s="1"/>
      <c r="AB5" s="2"/>
    </row>
    <row r="6" spans="1:28" ht="28.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3.75" customHeight="1">
      <c r="A7" s="44" t="s">
        <v>16</v>
      </c>
      <c r="B7" s="44" t="s">
        <v>4</v>
      </c>
      <c r="C7" s="44" t="s">
        <v>5</v>
      </c>
      <c r="D7" s="44" t="s">
        <v>27</v>
      </c>
      <c r="E7" s="44" t="s">
        <v>6</v>
      </c>
      <c r="F7" s="53" t="s">
        <v>17</v>
      </c>
      <c r="G7" s="54"/>
      <c r="H7" s="44" t="s">
        <v>7</v>
      </c>
      <c r="I7" s="44" t="s">
        <v>8</v>
      </c>
      <c r="J7" s="57" t="s">
        <v>78</v>
      </c>
      <c r="K7" s="58"/>
      <c r="L7" s="58"/>
      <c r="M7" s="58"/>
      <c r="N7" s="59"/>
      <c r="O7" s="67" t="s">
        <v>79</v>
      </c>
      <c r="P7" s="68"/>
      <c r="Q7" s="69"/>
      <c r="R7" s="57" t="s">
        <v>80</v>
      </c>
      <c r="S7" s="58"/>
      <c r="T7" s="58"/>
      <c r="U7" s="58"/>
      <c r="V7" s="59"/>
      <c r="W7" s="61" t="s">
        <v>81</v>
      </c>
      <c r="X7" s="62"/>
      <c r="Y7" s="62"/>
      <c r="Z7" s="62"/>
      <c r="AA7" s="63"/>
      <c r="AB7" s="44" t="s">
        <v>20</v>
      </c>
    </row>
    <row r="8" spans="1:28" ht="49.5" customHeight="1">
      <c r="A8" s="45"/>
      <c r="B8" s="45"/>
      <c r="C8" s="45"/>
      <c r="D8" s="45"/>
      <c r="E8" s="45"/>
      <c r="F8" s="55"/>
      <c r="G8" s="56"/>
      <c r="H8" s="45"/>
      <c r="I8" s="45"/>
      <c r="J8" s="50" t="s">
        <v>9</v>
      </c>
      <c r="K8" s="51"/>
      <c r="L8" s="52"/>
      <c r="M8" s="50" t="s">
        <v>10</v>
      </c>
      <c r="N8" s="52"/>
      <c r="O8" s="70"/>
      <c r="P8" s="71"/>
      <c r="Q8" s="72"/>
      <c r="R8" s="50" t="s">
        <v>9</v>
      </c>
      <c r="S8" s="51"/>
      <c r="T8" s="52"/>
      <c r="U8" s="50" t="s">
        <v>10</v>
      </c>
      <c r="V8" s="52"/>
      <c r="W8" s="50" t="s">
        <v>9</v>
      </c>
      <c r="X8" s="51"/>
      <c r="Y8" s="52"/>
      <c r="Z8" s="50" t="s">
        <v>10</v>
      </c>
      <c r="AA8" s="52"/>
      <c r="AB8" s="45"/>
    </row>
    <row r="9" spans="1:28" ht="83.25" customHeight="1">
      <c r="A9" s="46"/>
      <c r="B9" s="46"/>
      <c r="C9" s="46"/>
      <c r="D9" s="46"/>
      <c r="E9" s="46"/>
      <c r="F9" s="13" t="s">
        <v>18</v>
      </c>
      <c r="G9" s="13" t="s">
        <v>19</v>
      </c>
      <c r="H9" s="46"/>
      <c r="I9" s="46"/>
      <c r="J9" s="13" t="s">
        <v>11</v>
      </c>
      <c r="K9" s="13" t="s">
        <v>12</v>
      </c>
      <c r="L9" s="13" t="s">
        <v>13</v>
      </c>
      <c r="M9" s="13" t="s">
        <v>11</v>
      </c>
      <c r="N9" s="13" t="s">
        <v>12</v>
      </c>
      <c r="O9" s="13" t="s">
        <v>11</v>
      </c>
      <c r="P9" s="13" t="s">
        <v>12</v>
      </c>
      <c r="Q9" s="13" t="s">
        <v>13</v>
      </c>
      <c r="R9" s="13" t="s">
        <v>11</v>
      </c>
      <c r="S9" s="13" t="s">
        <v>12</v>
      </c>
      <c r="T9" s="13" t="s">
        <v>13</v>
      </c>
      <c r="U9" s="13" t="s">
        <v>11</v>
      </c>
      <c r="V9" s="13" t="s">
        <v>12</v>
      </c>
      <c r="W9" s="13" t="s">
        <v>11</v>
      </c>
      <c r="X9" s="13" t="s">
        <v>12</v>
      </c>
      <c r="Y9" s="13" t="s">
        <v>13</v>
      </c>
      <c r="Z9" s="13" t="s">
        <v>11</v>
      </c>
      <c r="AA9" s="13" t="s">
        <v>12</v>
      </c>
      <c r="AB9" s="46"/>
    </row>
    <row r="10" spans="1:28" ht="23.25" customHeight="1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  <c r="AB10" s="13">
        <v>28</v>
      </c>
    </row>
    <row r="11" spans="1:28" ht="24" customHeight="1">
      <c r="A11" s="64" t="s">
        <v>23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6"/>
    </row>
    <row r="12" spans="1:28" ht="27.75" customHeight="1">
      <c r="A12" s="14" t="s">
        <v>0</v>
      </c>
      <c r="B12" s="15"/>
      <c r="C12" s="15"/>
      <c r="D12" s="15"/>
      <c r="E12" s="15"/>
      <c r="F12" s="15"/>
      <c r="G12" s="15"/>
      <c r="H12" s="16">
        <v>0</v>
      </c>
      <c r="I12" s="15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</row>
    <row r="13" spans="1:28" ht="23.25" customHeight="1">
      <c r="A13" s="64" t="s">
        <v>24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6"/>
    </row>
    <row r="14" spans="1:28" ht="133.5" customHeight="1">
      <c r="A14" s="30" t="s">
        <v>54</v>
      </c>
      <c r="B14" s="31" t="s">
        <v>36</v>
      </c>
      <c r="C14" s="31" t="s">
        <v>29</v>
      </c>
      <c r="D14" s="31" t="s">
        <v>37</v>
      </c>
      <c r="E14" s="30" t="s">
        <v>38</v>
      </c>
      <c r="F14" s="30" t="s">
        <v>39</v>
      </c>
      <c r="G14" s="30" t="s">
        <v>69</v>
      </c>
      <c r="H14" s="32">
        <v>83115400</v>
      </c>
      <c r="I14" s="31" t="s">
        <v>21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3">
        <v>0</v>
      </c>
      <c r="Q14" s="33">
        <v>0</v>
      </c>
      <c r="R14" s="33">
        <v>0</v>
      </c>
      <c r="S14" s="33">
        <f t="shared" ref="S14:S18" si="0">P14</f>
        <v>0</v>
      </c>
      <c r="T14" s="32">
        <v>0</v>
      </c>
      <c r="U14" s="32">
        <v>0</v>
      </c>
      <c r="V14" s="32">
        <v>0</v>
      </c>
      <c r="W14" s="32">
        <f t="shared" ref="W14:W19" si="1">J14+O14-R14</f>
        <v>0</v>
      </c>
      <c r="X14" s="32">
        <v>0</v>
      </c>
      <c r="Y14" s="32">
        <v>0</v>
      </c>
      <c r="Z14" s="32">
        <v>0</v>
      </c>
      <c r="AA14" s="32">
        <v>0</v>
      </c>
      <c r="AB14" s="18"/>
    </row>
    <row r="15" spans="1:28" ht="133.5" customHeight="1">
      <c r="A15" s="30" t="s">
        <v>55</v>
      </c>
      <c r="B15" s="31" t="s">
        <v>41</v>
      </c>
      <c r="C15" s="31" t="s">
        <v>29</v>
      </c>
      <c r="D15" s="31" t="s">
        <v>42</v>
      </c>
      <c r="E15" s="30" t="s">
        <v>40</v>
      </c>
      <c r="F15" s="30" t="s">
        <v>39</v>
      </c>
      <c r="G15" s="30" t="s">
        <v>70</v>
      </c>
      <c r="H15" s="32">
        <v>95000000</v>
      </c>
      <c r="I15" s="31" t="s">
        <v>21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3">
        <v>0</v>
      </c>
      <c r="Q15" s="33">
        <v>0</v>
      </c>
      <c r="R15" s="33">
        <v>0</v>
      </c>
      <c r="S15" s="33">
        <f t="shared" si="0"/>
        <v>0</v>
      </c>
      <c r="T15" s="32">
        <v>0</v>
      </c>
      <c r="U15" s="32">
        <v>0</v>
      </c>
      <c r="V15" s="32">
        <v>0</v>
      </c>
      <c r="W15" s="32">
        <f t="shared" si="1"/>
        <v>0</v>
      </c>
      <c r="X15" s="32">
        <v>0</v>
      </c>
      <c r="Y15" s="32">
        <v>0</v>
      </c>
      <c r="Z15" s="32">
        <v>0</v>
      </c>
      <c r="AA15" s="32">
        <v>0</v>
      </c>
      <c r="AB15" s="18"/>
    </row>
    <row r="16" spans="1:28" ht="133.5" customHeight="1">
      <c r="A16" s="30" t="s">
        <v>56</v>
      </c>
      <c r="B16" s="31" t="s">
        <v>43</v>
      </c>
      <c r="C16" s="31" t="s">
        <v>29</v>
      </c>
      <c r="D16" s="31" t="s">
        <v>44</v>
      </c>
      <c r="E16" s="30" t="s">
        <v>45</v>
      </c>
      <c r="F16" s="30" t="s">
        <v>46</v>
      </c>
      <c r="G16" s="30" t="s">
        <v>70</v>
      </c>
      <c r="H16" s="32">
        <v>85000000</v>
      </c>
      <c r="I16" s="31" t="s">
        <v>21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3">
        <v>0</v>
      </c>
      <c r="Q16" s="33">
        <v>0</v>
      </c>
      <c r="R16" s="33">
        <v>0</v>
      </c>
      <c r="S16" s="33">
        <f t="shared" si="0"/>
        <v>0</v>
      </c>
      <c r="T16" s="32">
        <v>0</v>
      </c>
      <c r="U16" s="32">
        <v>0</v>
      </c>
      <c r="V16" s="32">
        <v>0</v>
      </c>
      <c r="W16" s="32">
        <f t="shared" si="1"/>
        <v>0</v>
      </c>
      <c r="X16" s="32">
        <v>0</v>
      </c>
      <c r="Y16" s="32">
        <v>0</v>
      </c>
      <c r="Z16" s="32">
        <v>0</v>
      </c>
      <c r="AA16" s="32">
        <v>0</v>
      </c>
      <c r="AB16" s="18"/>
    </row>
    <row r="17" spans="1:28" ht="133.5" customHeight="1">
      <c r="A17" s="30" t="s">
        <v>57</v>
      </c>
      <c r="B17" s="31" t="s">
        <v>47</v>
      </c>
      <c r="C17" s="31" t="s">
        <v>29</v>
      </c>
      <c r="D17" s="31" t="s">
        <v>48</v>
      </c>
      <c r="E17" s="30" t="s">
        <v>49</v>
      </c>
      <c r="F17" s="30" t="s">
        <v>46</v>
      </c>
      <c r="G17" s="30" t="s">
        <v>74</v>
      </c>
      <c r="H17" s="32">
        <v>95000000</v>
      </c>
      <c r="I17" s="31" t="s">
        <v>21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3">
        <v>0</v>
      </c>
      <c r="Q17" s="33">
        <v>0</v>
      </c>
      <c r="R17" s="33">
        <v>0</v>
      </c>
      <c r="S17" s="33">
        <f t="shared" si="0"/>
        <v>0</v>
      </c>
      <c r="T17" s="32">
        <v>0</v>
      </c>
      <c r="U17" s="32">
        <v>0</v>
      </c>
      <c r="V17" s="32">
        <v>0</v>
      </c>
      <c r="W17" s="32">
        <f t="shared" si="1"/>
        <v>0</v>
      </c>
      <c r="X17" s="32">
        <v>0</v>
      </c>
      <c r="Y17" s="32">
        <v>0</v>
      </c>
      <c r="Z17" s="32">
        <v>0</v>
      </c>
      <c r="AA17" s="32">
        <v>0</v>
      </c>
      <c r="AB17" s="18"/>
    </row>
    <row r="18" spans="1:28" ht="133.5" customHeight="1">
      <c r="A18" s="30" t="s">
        <v>28</v>
      </c>
      <c r="B18" s="31" t="s">
        <v>50</v>
      </c>
      <c r="C18" s="31" t="s">
        <v>29</v>
      </c>
      <c r="D18" s="31" t="s">
        <v>51</v>
      </c>
      <c r="E18" s="30" t="s">
        <v>52</v>
      </c>
      <c r="F18" s="30" t="s">
        <v>53</v>
      </c>
      <c r="G18" s="40"/>
      <c r="H18" s="32">
        <v>98371300</v>
      </c>
      <c r="I18" s="31" t="s">
        <v>21</v>
      </c>
      <c r="J18" s="32">
        <v>50000000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3">
        <v>328767.12</v>
      </c>
      <c r="Q18" s="33">
        <v>0</v>
      </c>
      <c r="R18" s="33">
        <v>0</v>
      </c>
      <c r="S18" s="33">
        <f t="shared" si="0"/>
        <v>328767.12</v>
      </c>
      <c r="T18" s="32">
        <v>0</v>
      </c>
      <c r="U18" s="32">
        <v>0</v>
      </c>
      <c r="V18" s="32">
        <v>0</v>
      </c>
      <c r="W18" s="32">
        <f t="shared" si="1"/>
        <v>50000000</v>
      </c>
      <c r="X18" s="32">
        <v>0</v>
      </c>
      <c r="Y18" s="32">
        <v>0</v>
      </c>
      <c r="Z18" s="32">
        <v>0</v>
      </c>
      <c r="AA18" s="32">
        <v>0</v>
      </c>
      <c r="AB18" s="18"/>
    </row>
    <row r="19" spans="1:28" ht="133.5" customHeight="1">
      <c r="A19" s="30" t="s">
        <v>30</v>
      </c>
      <c r="B19" s="31" t="s">
        <v>58</v>
      </c>
      <c r="C19" s="31" t="s">
        <v>59</v>
      </c>
      <c r="D19" s="31" t="s">
        <v>60</v>
      </c>
      <c r="E19" s="30" t="s">
        <v>61</v>
      </c>
      <c r="F19" s="30" t="s">
        <v>62</v>
      </c>
      <c r="G19" s="40"/>
      <c r="H19" s="32">
        <v>140517000</v>
      </c>
      <c r="I19" s="31" t="s">
        <v>21</v>
      </c>
      <c r="J19" s="32">
        <v>90000000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3">
        <v>574767.12</v>
      </c>
      <c r="Q19" s="33">
        <v>0</v>
      </c>
      <c r="R19" s="33">
        <v>0</v>
      </c>
      <c r="S19" s="33">
        <f t="shared" ref="S19" si="2">P19</f>
        <v>574767.12</v>
      </c>
      <c r="T19" s="32">
        <v>0</v>
      </c>
      <c r="U19" s="32">
        <v>0</v>
      </c>
      <c r="V19" s="32">
        <v>0</v>
      </c>
      <c r="W19" s="32">
        <f t="shared" si="1"/>
        <v>90000000</v>
      </c>
      <c r="X19" s="32">
        <v>0</v>
      </c>
      <c r="Y19" s="32">
        <v>0</v>
      </c>
      <c r="Z19" s="32">
        <v>0</v>
      </c>
      <c r="AA19" s="32">
        <v>0</v>
      </c>
      <c r="AB19" s="18"/>
    </row>
    <row r="20" spans="1:28" ht="133.5" customHeight="1">
      <c r="A20" s="30" t="s">
        <v>31</v>
      </c>
      <c r="B20" s="31" t="s">
        <v>63</v>
      </c>
      <c r="C20" s="31" t="s">
        <v>59</v>
      </c>
      <c r="D20" s="31" t="s">
        <v>64</v>
      </c>
      <c r="E20" s="30" t="s">
        <v>65</v>
      </c>
      <c r="F20" s="30" t="s">
        <v>66</v>
      </c>
      <c r="G20" s="40"/>
      <c r="H20" s="32">
        <v>130000000</v>
      </c>
      <c r="I20" s="31" t="s">
        <v>21</v>
      </c>
      <c r="J20" s="32">
        <v>45000000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3">
        <v>274438.36</v>
      </c>
      <c r="Q20" s="33">
        <v>0</v>
      </c>
      <c r="R20" s="33">
        <v>0</v>
      </c>
      <c r="S20" s="33">
        <f t="shared" ref="S20" si="3">P20</f>
        <v>274438.36</v>
      </c>
      <c r="T20" s="32">
        <v>0</v>
      </c>
      <c r="U20" s="32">
        <v>0</v>
      </c>
      <c r="V20" s="32">
        <v>0</v>
      </c>
      <c r="W20" s="32">
        <f t="shared" ref="W20" si="4">J20+O20-R20</f>
        <v>45000000</v>
      </c>
      <c r="X20" s="32">
        <v>0</v>
      </c>
      <c r="Y20" s="32">
        <v>0</v>
      </c>
      <c r="Z20" s="32">
        <v>0</v>
      </c>
      <c r="AA20" s="32">
        <v>0</v>
      </c>
      <c r="AB20" s="18"/>
    </row>
    <row r="21" spans="1:28" ht="25.5" customHeight="1">
      <c r="A21" s="14" t="s">
        <v>1</v>
      </c>
      <c r="B21" s="20"/>
      <c r="C21" s="20"/>
      <c r="D21" s="20"/>
      <c r="E21" s="20"/>
      <c r="F21" s="20"/>
      <c r="G21" s="20"/>
      <c r="H21" s="39">
        <f>SUM(H14:H20)</f>
        <v>727003700</v>
      </c>
      <c r="I21" s="39"/>
      <c r="J21" s="39">
        <f t="shared" ref="J21:AA21" si="5">SUM(J14:J20)</f>
        <v>185000000</v>
      </c>
      <c r="K21" s="39">
        <f t="shared" si="5"/>
        <v>0</v>
      </c>
      <c r="L21" s="39">
        <f t="shared" si="5"/>
        <v>0</v>
      </c>
      <c r="M21" s="39">
        <f t="shared" si="5"/>
        <v>0</v>
      </c>
      <c r="N21" s="39">
        <f t="shared" si="5"/>
        <v>0</v>
      </c>
      <c r="O21" s="39">
        <f t="shared" si="5"/>
        <v>0</v>
      </c>
      <c r="P21" s="39">
        <f t="shared" si="5"/>
        <v>1177972.6000000001</v>
      </c>
      <c r="Q21" s="39">
        <f t="shared" si="5"/>
        <v>0</v>
      </c>
      <c r="R21" s="39">
        <f t="shared" si="5"/>
        <v>0</v>
      </c>
      <c r="S21" s="39">
        <f t="shared" si="5"/>
        <v>1177972.6000000001</v>
      </c>
      <c r="T21" s="39">
        <f t="shared" si="5"/>
        <v>0</v>
      </c>
      <c r="U21" s="39">
        <f t="shared" si="5"/>
        <v>0</v>
      </c>
      <c r="V21" s="39">
        <f t="shared" si="5"/>
        <v>0</v>
      </c>
      <c r="W21" s="39">
        <f t="shared" si="5"/>
        <v>185000000</v>
      </c>
      <c r="X21" s="39">
        <f t="shared" si="5"/>
        <v>0</v>
      </c>
      <c r="Y21" s="39">
        <f t="shared" si="5"/>
        <v>0</v>
      </c>
      <c r="Z21" s="39">
        <f t="shared" si="5"/>
        <v>0</v>
      </c>
      <c r="AA21" s="39">
        <f t="shared" si="5"/>
        <v>0</v>
      </c>
      <c r="AB21" s="16">
        <v>0</v>
      </c>
    </row>
    <row r="22" spans="1:28" ht="30.75" customHeight="1">
      <c r="A22" s="64" t="s">
        <v>25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6"/>
    </row>
    <row r="23" spans="1:28" ht="72.75" customHeight="1">
      <c r="A23" s="24" t="s">
        <v>32</v>
      </c>
      <c r="B23" s="34" t="s">
        <v>33</v>
      </c>
      <c r="C23" s="34" t="s">
        <v>34</v>
      </c>
      <c r="D23" s="35" t="s">
        <v>35</v>
      </c>
      <c r="E23" s="36">
        <v>43857</v>
      </c>
      <c r="F23" s="36">
        <v>46016</v>
      </c>
      <c r="G23" s="36"/>
      <c r="H23" s="37">
        <v>100000000</v>
      </c>
      <c r="I23" s="17" t="s">
        <v>21</v>
      </c>
      <c r="J23" s="38">
        <v>83600000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6959.73</v>
      </c>
      <c r="Q23" s="38">
        <v>0</v>
      </c>
      <c r="R23" s="38">
        <v>1900000</v>
      </c>
      <c r="S23" s="38">
        <f>P23</f>
        <v>6959.73</v>
      </c>
      <c r="T23" s="38">
        <v>0</v>
      </c>
      <c r="U23" s="38">
        <v>0</v>
      </c>
      <c r="V23" s="38">
        <v>0</v>
      </c>
      <c r="W23" s="38">
        <f>J23+O23-R23</f>
        <v>81700000</v>
      </c>
      <c r="X23" s="38">
        <v>0</v>
      </c>
      <c r="Y23" s="38">
        <v>0</v>
      </c>
      <c r="Z23" s="38">
        <v>0</v>
      </c>
      <c r="AA23" s="38">
        <v>0</v>
      </c>
      <c r="AB23" s="29"/>
    </row>
    <row r="24" spans="1:28" ht="161.25" customHeight="1">
      <c r="A24" s="24" t="s">
        <v>71</v>
      </c>
      <c r="B24" s="34" t="s">
        <v>72</v>
      </c>
      <c r="C24" s="34" t="s">
        <v>73</v>
      </c>
      <c r="D24" s="35" t="s">
        <v>75</v>
      </c>
      <c r="E24" s="36">
        <v>44669</v>
      </c>
      <c r="F24" s="36">
        <v>44908</v>
      </c>
      <c r="G24" s="36"/>
      <c r="H24" s="37">
        <v>109319000</v>
      </c>
      <c r="I24" s="17" t="s">
        <v>21</v>
      </c>
      <c r="J24" s="38">
        <v>109319000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f>P24</f>
        <v>0</v>
      </c>
      <c r="T24" s="38">
        <v>0</v>
      </c>
      <c r="U24" s="38">
        <v>0</v>
      </c>
      <c r="V24" s="38">
        <v>0</v>
      </c>
      <c r="W24" s="38">
        <f>J24+O24-R24</f>
        <v>109319000</v>
      </c>
      <c r="X24" s="38">
        <v>0</v>
      </c>
      <c r="Y24" s="38">
        <v>0</v>
      </c>
      <c r="Z24" s="38">
        <v>0</v>
      </c>
      <c r="AA24" s="38">
        <v>0</v>
      </c>
      <c r="AB24" s="41"/>
    </row>
    <row r="25" spans="1:28" ht="18.75" customHeight="1">
      <c r="A25" s="14" t="s">
        <v>2</v>
      </c>
      <c r="B25" s="25"/>
      <c r="C25" s="25"/>
      <c r="D25" s="25"/>
      <c r="E25" s="25"/>
      <c r="F25" s="25"/>
      <c r="G25" s="25"/>
      <c r="H25" s="26">
        <f>SUM(H23:H24)</f>
        <v>209319000</v>
      </c>
      <c r="I25" s="25"/>
      <c r="J25" s="26">
        <f>SUM(J23:J24)</f>
        <v>192919000</v>
      </c>
      <c r="K25" s="26">
        <f t="shared" ref="K25:AA25" si="6">SUM(K23:K24)</f>
        <v>0</v>
      </c>
      <c r="L25" s="26">
        <f t="shared" si="6"/>
        <v>0</v>
      </c>
      <c r="M25" s="26">
        <f t="shared" si="6"/>
        <v>0</v>
      </c>
      <c r="N25" s="26">
        <f t="shared" si="6"/>
        <v>0</v>
      </c>
      <c r="O25" s="26">
        <f t="shared" si="6"/>
        <v>0</v>
      </c>
      <c r="P25" s="26">
        <f t="shared" si="6"/>
        <v>6959.73</v>
      </c>
      <c r="Q25" s="26">
        <f t="shared" si="6"/>
        <v>0</v>
      </c>
      <c r="R25" s="26">
        <f t="shared" si="6"/>
        <v>1900000</v>
      </c>
      <c r="S25" s="26">
        <f t="shared" si="6"/>
        <v>6959.73</v>
      </c>
      <c r="T25" s="26">
        <f t="shared" si="6"/>
        <v>0</v>
      </c>
      <c r="U25" s="26">
        <f t="shared" si="6"/>
        <v>0</v>
      </c>
      <c r="V25" s="26">
        <f t="shared" si="6"/>
        <v>0</v>
      </c>
      <c r="W25" s="26">
        <f t="shared" si="6"/>
        <v>191019000</v>
      </c>
      <c r="X25" s="26">
        <f t="shared" si="6"/>
        <v>0</v>
      </c>
      <c r="Y25" s="26">
        <f t="shared" si="6"/>
        <v>0</v>
      </c>
      <c r="Z25" s="26">
        <f t="shared" si="6"/>
        <v>0</v>
      </c>
      <c r="AA25" s="26">
        <f t="shared" si="6"/>
        <v>0</v>
      </c>
      <c r="AB25" s="26" t="e">
        <f>#REF!</f>
        <v>#REF!</v>
      </c>
    </row>
    <row r="26" spans="1:28" ht="23.25" customHeight="1">
      <c r="A26" s="64" t="s">
        <v>26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6"/>
    </row>
    <row r="27" spans="1:28" ht="15" customHeight="1">
      <c r="A27" s="14" t="s">
        <v>22</v>
      </c>
      <c r="B27" s="15"/>
      <c r="C27" s="15"/>
      <c r="D27" s="15"/>
      <c r="E27" s="15"/>
      <c r="F27" s="15"/>
      <c r="G27" s="15"/>
      <c r="H27" s="16">
        <v>0</v>
      </c>
      <c r="I27" s="15"/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</row>
    <row r="28" spans="1:28" ht="37.5" customHeight="1">
      <c r="A28" s="19" t="s">
        <v>3</v>
      </c>
      <c r="B28" s="20"/>
      <c r="C28" s="20"/>
      <c r="D28" s="20"/>
      <c r="E28" s="20"/>
      <c r="F28" s="20"/>
      <c r="G28" s="20"/>
      <c r="H28" s="39">
        <f>H21+H25</f>
        <v>936322700</v>
      </c>
      <c r="I28" s="39"/>
      <c r="J28" s="39">
        <f t="shared" ref="J28:AA28" si="7">J25+J21</f>
        <v>377919000</v>
      </c>
      <c r="K28" s="39">
        <f t="shared" si="7"/>
        <v>0</v>
      </c>
      <c r="L28" s="39">
        <f t="shared" si="7"/>
        <v>0</v>
      </c>
      <c r="M28" s="39">
        <f t="shared" si="7"/>
        <v>0</v>
      </c>
      <c r="N28" s="39">
        <f t="shared" si="7"/>
        <v>0</v>
      </c>
      <c r="O28" s="39">
        <f t="shared" si="7"/>
        <v>0</v>
      </c>
      <c r="P28" s="39">
        <f t="shared" si="7"/>
        <v>1184932.33</v>
      </c>
      <c r="Q28" s="39">
        <f t="shared" si="7"/>
        <v>0</v>
      </c>
      <c r="R28" s="21">
        <f t="shared" si="7"/>
        <v>1900000</v>
      </c>
      <c r="S28" s="39">
        <f t="shared" si="7"/>
        <v>1184932.33</v>
      </c>
      <c r="T28" s="39">
        <f t="shared" si="7"/>
        <v>0</v>
      </c>
      <c r="U28" s="39">
        <f t="shared" si="7"/>
        <v>0</v>
      </c>
      <c r="V28" s="39">
        <f t="shared" si="7"/>
        <v>0</v>
      </c>
      <c r="W28" s="39">
        <f t="shared" si="7"/>
        <v>376019000</v>
      </c>
      <c r="X28" s="39">
        <f t="shared" si="7"/>
        <v>0</v>
      </c>
      <c r="Y28" s="39">
        <f t="shared" si="7"/>
        <v>0</v>
      </c>
      <c r="Z28" s="39">
        <f t="shared" si="7"/>
        <v>0</v>
      </c>
      <c r="AA28" s="39">
        <f t="shared" si="7"/>
        <v>0</v>
      </c>
      <c r="AB28" s="21">
        <v>0</v>
      </c>
    </row>
    <row r="29" spans="1:28" ht="87" customHeight="1">
      <c r="B29" s="27" t="s">
        <v>67</v>
      </c>
      <c r="C29" s="27"/>
      <c r="D29" s="28"/>
      <c r="E29" s="28"/>
      <c r="F29" s="28"/>
      <c r="G29" s="28"/>
      <c r="H29" s="28"/>
      <c r="J29" s="28"/>
      <c r="O29" s="28" t="s">
        <v>68</v>
      </c>
    </row>
    <row r="30" spans="1:28" ht="12.4" customHeight="1">
      <c r="B30" s="28"/>
      <c r="C30" s="28"/>
      <c r="D30" s="28"/>
      <c r="E30" s="28"/>
      <c r="F30" s="28"/>
      <c r="G30" s="28"/>
      <c r="H30" s="28"/>
      <c r="I30" s="28"/>
      <c r="J30" s="28"/>
    </row>
    <row r="31" spans="1:28" ht="51" customHeight="1">
      <c r="B31" s="60" t="s">
        <v>82</v>
      </c>
      <c r="C31" s="60"/>
      <c r="D31" s="60"/>
      <c r="E31" s="60"/>
      <c r="F31" s="28"/>
      <c r="G31" s="28"/>
      <c r="H31" s="28"/>
      <c r="J31" s="28"/>
      <c r="L31" s="23"/>
      <c r="O31" s="28" t="s">
        <v>83</v>
      </c>
    </row>
    <row r="32" spans="1:28" ht="12.4" customHeight="1"/>
  </sheetData>
  <mergeCells count="28">
    <mergeCell ref="B31:E31"/>
    <mergeCell ref="W7:AA7"/>
    <mergeCell ref="W8:Y8"/>
    <mergeCell ref="Z8:AA8"/>
    <mergeCell ref="A26:AB26"/>
    <mergeCell ref="A11:AB11"/>
    <mergeCell ref="A13:AB13"/>
    <mergeCell ref="A22:AB22"/>
    <mergeCell ref="O7:Q8"/>
    <mergeCell ref="R7:V7"/>
    <mergeCell ref="A7:A9"/>
    <mergeCell ref="B7:B9"/>
    <mergeCell ref="A2:AB2"/>
    <mergeCell ref="A4:AB4"/>
    <mergeCell ref="C7:C9"/>
    <mergeCell ref="D7:D9"/>
    <mergeCell ref="E7:E9"/>
    <mergeCell ref="AB7:AB9"/>
    <mergeCell ref="B5:G5"/>
    <mergeCell ref="H5:I5"/>
    <mergeCell ref="R8:T8"/>
    <mergeCell ref="U8:V8"/>
    <mergeCell ref="F7:G8"/>
    <mergeCell ref="H7:H9"/>
    <mergeCell ref="I7:I9"/>
    <mergeCell ref="J7:N7"/>
    <mergeCell ref="J8:L8"/>
    <mergeCell ref="M8:N8"/>
  </mergeCells>
  <pageMargins left="0.39370078740157483" right="0.15748031496062992" top="0.15748031496062992" bottom="0.19685039370078741" header="0.15748031496062992" footer="0.19685039370078741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 (967)</vt:lpstr>
      <vt:lpstr>'Долговая книга (967)'!Заголовки_для_печати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Глушкова Светлана Геннадьевна</cp:lastModifiedBy>
  <cp:lastPrinted>2022-04-28T12:12:47Z</cp:lastPrinted>
  <dcterms:created xsi:type="dcterms:W3CDTF">2007-04-03T07:32:34Z</dcterms:created>
  <dcterms:modified xsi:type="dcterms:W3CDTF">2022-05-26T13:02:25Z</dcterms:modified>
</cp:coreProperties>
</file>