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K25" i="8"/>
  <c r="L25"/>
  <c r="M25"/>
  <c r="N25"/>
  <c r="O25"/>
  <c r="P25"/>
  <c r="Q25"/>
  <c r="R25"/>
  <c r="T25"/>
  <c r="U25"/>
  <c r="V25"/>
  <c r="X25"/>
  <c r="Y25"/>
  <c r="Z25"/>
  <c r="AA25"/>
  <c r="J25"/>
  <c r="H25"/>
  <c r="W24"/>
  <c r="S24"/>
  <c r="S23"/>
  <c r="S25" s="1"/>
  <c r="P21"/>
  <c r="J21"/>
  <c r="K21"/>
  <c r="L21"/>
  <c r="M21"/>
  <c r="N21"/>
  <c r="O21"/>
  <c r="Q21"/>
  <c r="R21"/>
  <c r="T21"/>
  <c r="U21"/>
  <c r="V21"/>
  <c r="X21"/>
  <c r="Y21"/>
  <c r="Z21"/>
  <c r="AA21"/>
  <c r="H21"/>
  <c r="O28" l="1"/>
  <c r="S20"/>
  <c r="W20"/>
  <c r="S19" l="1"/>
  <c r="W19"/>
  <c r="S14"/>
  <c r="S15"/>
  <c r="S16"/>
  <c r="S17"/>
  <c r="S18"/>
  <c r="W18"/>
  <c r="W17"/>
  <c r="W16"/>
  <c r="W15"/>
  <c r="W14"/>
  <c r="W23"/>
  <c r="W25" s="1"/>
  <c r="AB25"/>
  <c r="S21" l="1"/>
  <c r="S28" s="1"/>
  <c r="W21"/>
  <c r="L28"/>
  <c r="AA28"/>
  <c r="Y28"/>
  <c r="V28"/>
  <c r="Q28"/>
  <c r="M28"/>
  <c r="K28"/>
  <c r="U28"/>
  <c r="N28"/>
  <c r="H28"/>
  <c r="Z28"/>
  <c r="X28"/>
  <c r="T28"/>
  <c r="P28"/>
  <c r="W28" l="1"/>
  <c r="H5" s="1"/>
  <c r="R28"/>
  <c r="J28"/>
</calcChain>
</file>

<file path=xl/sharedStrings.xml><?xml version="1.0" encoding="utf-8"?>
<sst xmlns="http://schemas.openxmlformats.org/spreadsheetml/2006/main" count="119" uniqueCount="84">
  <si>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</si>
  <si>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</si>
  <si>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</si>
  <si>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</si>
  <si>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</si>
  <si>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</si>
  <si>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</si>
  <si>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</si>
  <si>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</si>
  <si>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</si>
  <si>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</si>
  <si>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</si>
  <si>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</si>
  <si>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</si>
  <si>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</si>
  <si>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</si>
  <si>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</si>
  <si>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</si>
  <si>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</si>
  <si>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</si>
  <si>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</si>
  <si>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</si>
  <si>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</si>
  <si>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</si>
  <si>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</si>
  <si>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</si>
  <si>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</si>
  <si>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</si>
  <si>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</si>
  <si>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</si>
  <si>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</si>
  <si>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</si>
  <si>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</si>
  <si>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</si>
  <si>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</si>
  <si>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</si>
  <si>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</si>
  <si>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</si>
  <si>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</si>
  <si>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</si>
  <si>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</si>
  <si>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</si>
  <si>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</si>
  <si>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</si>
  <si>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</si>
  <si>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</si>
  <si>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</si>
  <si>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</si>
  <si>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</si>
  <si>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</si>
  <si>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</si>
  <si>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</si>
  <si>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</si>
  <si>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</si>
  <si>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</si>
  <si>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</si>
  <si>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</si>
  <si>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</si>
  <si>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</si>
  <si>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</si>
  <si>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</si>
  <si>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</si>
  <si>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</si>
  <si>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</si>
  <si>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</si>
  <si>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</si>
  <si>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</si>
  <si>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</si>
  <si>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</si>
  <si>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27.01.2022</t>
  </si>
  <si>
    <t>03.03.2022</t>
  </si>
  <si>
    <t>3.2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</si>
  <si>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10.03.2022 №07-08-18/5</t>
  </si>
  <si>
    <t>Управление Федерального казначейства по Республике Коми</t>
  </si>
  <si>
    <t>19.04.2022</t>
  </si>
  <si>
    <t>пункт 3 статьи 93.6 Бюджетного кодекса РФ</t>
  </si>
  <si>
    <t>по состоянию на 01.06.2022 г.</t>
  </si>
  <si>
    <t>Объем муниципального долга МО ГО "Усинск" по состоянию на 01.06.2022 г.</t>
  </si>
  <si>
    <t>Задолженность на 01.05.2022 года</t>
  </si>
  <si>
    <t>Начислено (получено) в мае 2022 года</t>
  </si>
  <si>
    <t>Погашено в мае 2022 года</t>
  </si>
  <si>
    <t>Остаток задолженности на 01.06.2022 года</t>
  </si>
  <si>
    <t>Руководитель Финуправления АМО "Усинск"</t>
  </si>
  <si>
    <t>С.К. Росликова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</si>
</sst>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A19" zoomScale="67" zoomScaleNormal="67" workbookViewId="0">
      <selection activeCell="O25" sqref="O25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2" t="s">
        <v>76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35.25" customHeight="1">
      <c r="A5" s="1"/>
      <c r="B5" s="47" t="s">
        <v>77</v>
      </c>
      <c r="C5" s="47"/>
      <c r="D5" s="47"/>
      <c r="E5" s="47"/>
      <c r="F5" s="47"/>
      <c r="G5" s="47"/>
      <c r="H5" s="48">
        <f>W28</f>
        <v>376019000</v>
      </c>
      <c r="I5" s="49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4" t="s">
        <v>16</v>
      </c>
      <c r="B7" s="44" t="s">
        <v>4</v>
      </c>
      <c r="C7" s="44" t="s">
        <v>5</v>
      </c>
      <c r="D7" s="44" t="s">
        <v>27</v>
      </c>
      <c r="E7" s="44" t="s">
        <v>6</v>
      </c>
      <c r="F7" s="53" t="s">
        <v>17</v>
      </c>
      <c r="G7" s="54"/>
      <c r="H7" s="44" t="s">
        <v>7</v>
      </c>
      <c r="I7" s="44" t="s">
        <v>8</v>
      </c>
      <c r="J7" s="57" t="s">
        <v>78</v>
      </c>
      <c r="K7" s="58"/>
      <c r="L7" s="58"/>
      <c r="M7" s="58"/>
      <c r="N7" s="59"/>
      <c r="O7" s="67" t="s">
        <v>79</v>
      </c>
      <c r="P7" s="68"/>
      <c r="Q7" s="69"/>
      <c r="R7" s="57" t="s">
        <v>80</v>
      </c>
      <c r="S7" s="58"/>
      <c r="T7" s="58"/>
      <c r="U7" s="58"/>
      <c r="V7" s="59"/>
      <c r="W7" s="61" t="s">
        <v>81</v>
      </c>
      <c r="X7" s="62"/>
      <c r="Y7" s="62"/>
      <c r="Z7" s="62"/>
      <c r="AA7" s="63"/>
      <c r="AB7" s="44" t="s">
        <v>20</v>
      </c>
    </row>
    <row r="8" spans="1:28" ht="49.5" customHeight="1">
      <c r="A8" s="45"/>
      <c r="B8" s="45"/>
      <c r="C8" s="45"/>
      <c r="D8" s="45"/>
      <c r="E8" s="45"/>
      <c r="F8" s="55"/>
      <c r="G8" s="56"/>
      <c r="H8" s="45"/>
      <c r="I8" s="45"/>
      <c r="J8" s="50" t="s">
        <v>9</v>
      </c>
      <c r="K8" s="51"/>
      <c r="L8" s="52"/>
      <c r="M8" s="50" t="s">
        <v>10</v>
      </c>
      <c r="N8" s="52"/>
      <c r="O8" s="70"/>
      <c r="P8" s="71"/>
      <c r="Q8" s="72"/>
      <c r="R8" s="50" t="s">
        <v>9</v>
      </c>
      <c r="S8" s="51"/>
      <c r="T8" s="52"/>
      <c r="U8" s="50" t="s">
        <v>10</v>
      </c>
      <c r="V8" s="52"/>
      <c r="W8" s="50" t="s">
        <v>9</v>
      </c>
      <c r="X8" s="51"/>
      <c r="Y8" s="52"/>
      <c r="Z8" s="50" t="s">
        <v>10</v>
      </c>
      <c r="AA8" s="52"/>
      <c r="AB8" s="45"/>
    </row>
    <row r="9" spans="1:28" ht="83.25" customHeight="1">
      <c r="A9" s="46"/>
      <c r="B9" s="46"/>
      <c r="C9" s="46"/>
      <c r="D9" s="46"/>
      <c r="E9" s="46"/>
      <c r="F9" s="13" t="s">
        <v>18</v>
      </c>
      <c r="G9" s="13" t="s">
        <v>19</v>
      </c>
      <c r="H9" s="46"/>
      <c r="I9" s="46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6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4" t="s">
        <v>23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4" t="s">
        <v>24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69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70</v>
      </c>
      <c r="H15" s="32">
        <v>95000000</v>
      </c>
      <c r="I15" s="31" t="s">
        <v>21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  <c r="S15" s="33">
        <f t="shared" si="0"/>
        <v>0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70</v>
      </c>
      <c r="H16" s="32">
        <v>85000000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si="0"/>
        <v>0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30" t="s">
        <v>74</v>
      </c>
      <c r="H17" s="32">
        <v>95000000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3">
        <f t="shared" si="0"/>
        <v>0</v>
      </c>
      <c r="T17" s="32">
        <v>0</v>
      </c>
      <c r="U17" s="32">
        <v>0</v>
      </c>
      <c r="V17" s="32">
        <v>0</v>
      </c>
      <c r="W17" s="32">
        <f t="shared" si="1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328767.12</v>
      </c>
      <c r="Q18" s="33">
        <v>0</v>
      </c>
      <c r="R18" s="33">
        <v>0</v>
      </c>
      <c r="S18" s="33">
        <f t="shared" si="0"/>
        <v>328767.12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90000000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574767.12</v>
      </c>
      <c r="Q19" s="33">
        <v>0</v>
      </c>
      <c r="R19" s="33">
        <v>0</v>
      </c>
      <c r="S19" s="33">
        <f t="shared" ref="S19" si="2">P19</f>
        <v>574767.12</v>
      </c>
      <c r="T19" s="32">
        <v>0</v>
      </c>
      <c r="U19" s="32">
        <v>0</v>
      </c>
      <c r="V19" s="32">
        <v>0</v>
      </c>
      <c r="W19" s="32">
        <f t="shared" si="1"/>
        <v>90000000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45000000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274438.36</v>
      </c>
      <c r="Q20" s="33">
        <v>0</v>
      </c>
      <c r="R20" s="33">
        <v>0</v>
      </c>
      <c r="S20" s="33">
        <f t="shared" ref="S20" si="3">P20</f>
        <v>274438.36</v>
      </c>
      <c r="T20" s="32">
        <v>0</v>
      </c>
      <c r="U20" s="32">
        <v>0</v>
      </c>
      <c r="V20" s="32">
        <v>0</v>
      </c>
      <c r="W20" s="32">
        <f t="shared" ref="W20" si="4">J20+O20-R20</f>
        <v>45000000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185000000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1177972.6000000001</v>
      </c>
      <c r="Q21" s="39">
        <f t="shared" si="5"/>
        <v>0</v>
      </c>
      <c r="R21" s="39">
        <f t="shared" si="5"/>
        <v>0</v>
      </c>
      <c r="S21" s="39">
        <f t="shared" si="5"/>
        <v>1177972.6000000001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185000000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64" t="s">
        <v>25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83600000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6959.73</v>
      </c>
      <c r="Q23" s="38">
        <v>0</v>
      </c>
      <c r="R23" s="38">
        <v>1900000</v>
      </c>
      <c r="S23" s="38">
        <f>P23</f>
        <v>6959.73</v>
      </c>
      <c r="T23" s="38">
        <v>0</v>
      </c>
      <c r="U23" s="38">
        <v>0</v>
      </c>
      <c r="V23" s="38">
        <v>0</v>
      </c>
      <c r="W23" s="38">
        <f>J23+O23-R23</f>
        <v>81700000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61.25" customHeight="1">
      <c r="A24" s="24" t="s">
        <v>71</v>
      </c>
      <c r="B24" s="34" t="s">
        <v>72</v>
      </c>
      <c r="C24" s="34" t="s">
        <v>73</v>
      </c>
      <c r="D24" s="35" t="s">
        <v>75</v>
      </c>
      <c r="E24" s="36">
        <v>44669</v>
      </c>
      <c r="F24" s="36">
        <v>44908</v>
      </c>
      <c r="G24" s="36"/>
      <c r="H24" s="37">
        <v>109319000</v>
      </c>
      <c r="I24" s="17" t="s">
        <v>21</v>
      </c>
      <c r="J24" s="38">
        <v>109319000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f>P24</f>
        <v>0</v>
      </c>
      <c r="T24" s="38">
        <v>0</v>
      </c>
      <c r="U24" s="38">
        <v>0</v>
      </c>
      <c r="V24" s="38">
        <v>0</v>
      </c>
      <c r="W24" s="38">
        <f>J24+O24-R24</f>
        <v>109319000</v>
      </c>
      <c r="X24" s="38">
        <v>0</v>
      </c>
      <c r="Y24" s="38">
        <v>0</v>
      </c>
      <c r="Z24" s="38">
        <v>0</v>
      </c>
      <c r="AA24" s="38">
        <v>0</v>
      </c>
      <c r="AB24" s="41"/>
    </row>
    <row r="25" spans="1:28" ht="18.75" customHeight="1">
      <c r="A25" s="14" t="s">
        <v>2</v>
      </c>
      <c r="B25" s="25"/>
      <c r="C25" s="25"/>
      <c r="D25" s="25"/>
      <c r="E25" s="25"/>
      <c r="F25" s="25"/>
      <c r="G25" s="25"/>
      <c r="H25" s="26">
        <f>SUM(H23:H24)</f>
        <v>209319000</v>
      </c>
      <c r="I25" s="25"/>
      <c r="J25" s="26">
        <f>SUM(J23:J24)</f>
        <v>192919000</v>
      </c>
      <c r="K25" s="26">
        <f t="shared" ref="K25:AA25" si="6">SUM(K23:K24)</f>
        <v>0</v>
      </c>
      <c r="L25" s="26">
        <f t="shared" si="6"/>
        <v>0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6959.73</v>
      </c>
      <c r="Q25" s="26">
        <f t="shared" si="6"/>
        <v>0</v>
      </c>
      <c r="R25" s="26">
        <f t="shared" si="6"/>
        <v>1900000</v>
      </c>
      <c r="S25" s="26">
        <f t="shared" si="6"/>
        <v>6959.73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26">
        <f t="shared" si="6"/>
        <v>191019000</v>
      </c>
      <c r="X25" s="26">
        <f t="shared" si="6"/>
        <v>0</v>
      </c>
      <c r="Y25" s="26">
        <f t="shared" si="6"/>
        <v>0</v>
      </c>
      <c r="Z25" s="26">
        <f t="shared" si="6"/>
        <v>0</v>
      </c>
      <c r="AA25" s="26">
        <f t="shared" si="6"/>
        <v>0</v>
      </c>
      <c r="AB25" s="26" t="e">
        <f>#REF!</f>
        <v>#REF!</v>
      </c>
    </row>
    <row r="26" spans="1:28" ht="23.25" customHeight="1">
      <c r="A26" s="64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6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19" t="s">
        <v>3</v>
      </c>
      <c r="B28" s="20"/>
      <c r="C28" s="20"/>
      <c r="D28" s="20"/>
      <c r="E28" s="20"/>
      <c r="F28" s="20"/>
      <c r="G28" s="20"/>
      <c r="H28" s="39">
        <f>H21+H25</f>
        <v>936322700</v>
      </c>
      <c r="I28" s="39"/>
      <c r="J28" s="39">
        <f t="shared" ref="J28:AA28" si="7">J25+J21</f>
        <v>377919000</v>
      </c>
      <c r="K28" s="39">
        <f t="shared" si="7"/>
        <v>0</v>
      </c>
      <c r="L28" s="39">
        <f t="shared" si="7"/>
        <v>0</v>
      </c>
      <c r="M28" s="39">
        <f t="shared" si="7"/>
        <v>0</v>
      </c>
      <c r="N28" s="39">
        <f t="shared" si="7"/>
        <v>0</v>
      </c>
      <c r="O28" s="39">
        <f t="shared" si="7"/>
        <v>0</v>
      </c>
      <c r="P28" s="39">
        <f t="shared" si="7"/>
        <v>1184932.33</v>
      </c>
      <c r="Q28" s="39">
        <f t="shared" si="7"/>
        <v>0</v>
      </c>
      <c r="R28" s="21">
        <f t="shared" si="7"/>
        <v>1900000</v>
      </c>
      <c r="S28" s="39">
        <f t="shared" si="7"/>
        <v>1184932.33</v>
      </c>
      <c r="T28" s="39">
        <f t="shared" si="7"/>
        <v>0</v>
      </c>
      <c r="U28" s="39">
        <f t="shared" si="7"/>
        <v>0</v>
      </c>
      <c r="V28" s="39">
        <f t="shared" si="7"/>
        <v>0</v>
      </c>
      <c r="W28" s="39">
        <f t="shared" si="7"/>
        <v>376019000</v>
      </c>
      <c r="X28" s="39">
        <f t="shared" si="7"/>
        <v>0</v>
      </c>
      <c r="Y28" s="39">
        <f t="shared" si="7"/>
        <v>0</v>
      </c>
      <c r="Z28" s="39">
        <f t="shared" si="7"/>
        <v>0</v>
      </c>
      <c r="AA28" s="39">
        <f t="shared" si="7"/>
        <v>0</v>
      </c>
      <c r="AB28" s="21">
        <v>0</v>
      </c>
    </row>
    <row r="29" spans="1:28" ht="87" customHeight="1">
      <c r="B29" s="27" t="s">
        <v>67</v>
      </c>
      <c r="C29" s="27"/>
      <c r="D29" s="28"/>
      <c r="E29" s="28"/>
      <c r="F29" s="28"/>
      <c r="G29" s="28"/>
      <c r="H29" s="28"/>
      <c r="J29" s="28"/>
      <c r="O29" s="28" t="s">
        <v>68</v>
      </c>
    </row>
    <row r="30" spans="1:28" ht="12.4" customHeight="1">
      <c r="B30" s="28"/>
      <c r="C30" s="28"/>
      <c r="D30" s="28"/>
      <c r="E30" s="28"/>
      <c r="F30" s="28"/>
      <c r="G30" s="28"/>
      <c r="H30" s="28"/>
      <c r="I30" s="28"/>
      <c r="J30" s="28"/>
    </row>
    <row r="31" spans="1:28" ht="51" customHeight="1">
      <c r="B31" s="60" t="s">
        <v>82</v>
      </c>
      <c r="C31" s="60"/>
      <c r="D31" s="60"/>
      <c r="E31" s="60"/>
      <c r="F31" s="28"/>
      <c r="G31" s="28"/>
      <c r="H31" s="28"/>
      <c r="J31" s="28"/>
      <c r="L31" s="23"/>
      <c r="O31" s="28" t="s">
        <v>83</v>
      </c>
    </row>
    <row r="32" spans="1:28" ht="12.4" customHeight="1"/>
  </sheetData>
  <mergeCells count="28">
    <mergeCell ref="B31:E31"/>
    <mergeCell ref="W7:AA7"/>
    <mergeCell ref="W8:Y8"/>
    <mergeCell ref="Z8:AA8"/>
    <mergeCell ref="A26:AB26"/>
    <mergeCell ref="A11:AB11"/>
    <mergeCell ref="A13:AB13"/>
    <mergeCell ref="A22:AB22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2022-04-28T12:12:47Z</cp:lastPrinted>
  <dcterms:created xsi:type="dcterms:W3CDTF">2007-04-03T07:32:34Z</dcterms:created>
  <dcterms:modified xsi:type="dcterms:W3CDTF">2022-05-26T13:02:25Z</dcterms:modified>
</cp:coreProperties>
</file>