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S15" i="8"/>
  <c r="S16"/>
  <c r="S17"/>
  <c r="S18"/>
  <c r="S19"/>
  <c r="S20"/>
  <c r="S21"/>
  <c r="AA25"/>
  <c r="Z25"/>
  <c r="Y25"/>
  <c r="X25"/>
  <c r="W25"/>
  <c r="V25"/>
  <c r="U25"/>
  <c r="T25"/>
  <c r="R25"/>
  <c r="Q25"/>
  <c r="P25"/>
  <c r="O25"/>
  <c r="N25"/>
  <c r="M25"/>
  <c r="L25"/>
  <c r="K25"/>
  <c r="J25"/>
  <c r="H25"/>
  <c r="W21"/>
  <c r="J22"/>
  <c r="K22"/>
  <c r="L22"/>
  <c r="M22"/>
  <c r="N22"/>
  <c r="O22"/>
  <c r="P22"/>
  <c r="Q22"/>
  <c r="R22"/>
  <c r="T22"/>
  <c r="U22"/>
  <c r="V22"/>
  <c r="X22"/>
  <c r="Y22"/>
  <c r="Z22"/>
  <c r="AA22"/>
  <c r="H22"/>
  <c r="W20"/>
  <c r="W19"/>
  <c r="W18"/>
  <c r="W17"/>
  <c r="S24"/>
  <c r="S25" s="1"/>
  <c r="S14"/>
  <c r="W16"/>
  <c r="W15"/>
  <c r="W14"/>
  <c r="W24"/>
  <c r="AB25"/>
  <c r="L28" l="1"/>
  <c r="AA28"/>
  <c r="Y28"/>
  <c r="V28"/>
  <c r="Q28"/>
  <c r="M28"/>
  <c r="K28"/>
  <c r="U28"/>
  <c r="N28"/>
  <c r="R28"/>
  <c r="J28"/>
  <c r="S22"/>
  <c r="S28" s="1"/>
  <c r="H28"/>
  <c r="Z28"/>
  <c r="X28"/>
  <c r="W22"/>
  <c r="T28"/>
  <c r="O28"/>
  <c r="P28"/>
  <c r="W28" l="1"/>
  <c r="H5" s="1"/>
</calcChain>
</file>

<file path=xl/sharedStrings.xml><?xml version="1.0" encoding="utf-8"?>
<sst xmlns="http://schemas.openxmlformats.org/spreadsheetml/2006/main" count="119" uniqueCount="80">
  <si>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</si>
  <si>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</si>
  <si>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</si>
  <si>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</si>
  <si>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</si>
  <si>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</si>
  <si>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</si>
  <si>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</si>
  <si>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</si>
  <si>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</si>
  <si>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</si>
  <si>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</si>
  <si>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</si>
  <si>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</si>
  <si>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</si>
  <si>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</si>
  <si>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</si>
  <si>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</si>
  <si>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</si>
  <si>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</si>
  <si>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</si>
  <si>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</si>
  <si>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</si>
  <si>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</si>
  <si>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</si>
  <si>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</si>
  <si>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</si>
  <si>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</si>
  <si>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</si>
  <si>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</si>
  <si>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</si>
  <si>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</si>
  <si>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</si>
  <si>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Глава городского округа-руководитель администрации</t>
  </si>
  <si>
    <t>Н.З. Такаев</t>
  </si>
  <si>
    <t>Муниципальный контракт № ЭА 41-2019-АМО от 30.08.2019 года на оказание услуг по предоставлению кредитных средств в форме возобновляемой кредитной линии</t>
  </si>
  <si>
    <t>30.08.2019</t>
  </si>
  <si>
    <t>15.12.2021</t>
  </si>
  <si>
    <t>Долгосрочный, Договор об открытии возобновляемой кредитной линии с лимитом задолженности 95 000 000,00 рублей от 30.08.2019 года № 41 КЛ</t>
  </si>
  <si>
    <t>Долгосрочный, Договор об открытии невозобновляемой кредитной линии с лимитом выдачи  90 517 000 рублей от 30.08.2018 года № 42 КЛ</t>
  </si>
  <si>
    <t>Публичное акционерное общество Банк "Финансовая Корпорация Открытие"</t>
  </si>
  <si>
    <t>Муниципальный контракт № ЭА 42-2019-АМО от 30.08.2019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</si>
  <si>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с лимитом выдачи  85 000 000 рублей от 30.08.2018 года № 43 КЛ</t>
  </si>
  <si>
    <t>Муниципальный контракт № ЭА 43-2019-АМО от 30.08.2019 года на оказание услуг по предоставлению кредитных средств в форме невозобновляемой кредитной линии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</si>
  <si>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</si>
  <si>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</si>
  <si>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</si>
  <si>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2.8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</si>
  <si>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</si>
  <si>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</si>
  <si>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</si>
  <si>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</si>
  <si>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</si>
  <si>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</si>
  <si>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</si>
  <si>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</si>
  <si>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</si>
  <si>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</si>
  <si>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</si>
  <si>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</si>
  <si>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</si>
  <si>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</si>
  <si>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</si>
  <si>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</si>
  <si>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</si>
  <si>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</si>
  <si>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Руководитель Финуправления АМО "Усинск"</t>
  </si>
  <si>
    <t>С.К. Росликова</t>
  </si>
  <si>
    <t>2.1</t>
  </si>
  <si>
    <t>2.2</t>
  </si>
  <si>
    <t>2.3</t>
  </si>
  <si>
    <t>2.4</t>
  </si>
  <si>
    <t>13.01.2021</t>
  </si>
  <si>
    <t>по состоянию на 01.05.2021 г.</t>
  </si>
  <si>
    <t>Объем муниципального долга МО ГО "Усинск" по состоянию на 01.05.2021 г.</t>
  </si>
  <si>
    <t>Задолженность на 01.04.2021 года</t>
  </si>
  <si>
    <t>Начислено (получено) в апреле 2021 года</t>
  </si>
  <si>
    <t>Погашено в апреле 2021 года</t>
  </si>
  <si>
    <t>Остаток задолженности на 01.05.2021 года</t>
  </si>
  <si>
    <t>23.04.2021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</si>
</sst>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top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topLeftCell="A19" zoomScale="70" zoomScaleNormal="70" workbookViewId="0">
      <pane xSplit="2" topLeftCell="C1" activePane="topRight" state="frozen"/>
      <selection activeCell="A7" sqref="A7"/>
      <selection pane="topRight" activeCell="W19" sqref="W19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8.710937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6.7109375" customWidth="1"/>
    <col min="16" max="16" width="14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08.75" customHeigh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9" t="s">
        <v>73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ht="35.25" customHeight="1">
      <c r="A5" s="1"/>
      <c r="B5" s="71" t="s">
        <v>74</v>
      </c>
      <c r="C5" s="71"/>
      <c r="D5" s="71"/>
      <c r="E5" s="71"/>
      <c r="F5" s="71"/>
      <c r="G5" s="71"/>
      <c r="H5" s="72">
        <f>W28</f>
        <v>547003700</v>
      </c>
      <c r="I5" s="73"/>
      <c r="J5" s="24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6" t="s">
        <v>16</v>
      </c>
      <c r="B7" s="66" t="s">
        <v>4</v>
      </c>
      <c r="C7" s="66" t="s">
        <v>5</v>
      </c>
      <c r="D7" s="66" t="s">
        <v>27</v>
      </c>
      <c r="E7" s="66" t="s">
        <v>6</v>
      </c>
      <c r="F7" s="74" t="s">
        <v>17</v>
      </c>
      <c r="G7" s="75"/>
      <c r="H7" s="66" t="s">
        <v>7</v>
      </c>
      <c r="I7" s="66" t="s">
        <v>8</v>
      </c>
      <c r="J7" s="63" t="s">
        <v>75</v>
      </c>
      <c r="K7" s="64"/>
      <c r="L7" s="64"/>
      <c r="M7" s="64"/>
      <c r="N7" s="65"/>
      <c r="O7" s="57" t="s">
        <v>76</v>
      </c>
      <c r="P7" s="58"/>
      <c r="Q7" s="59"/>
      <c r="R7" s="63" t="s">
        <v>77</v>
      </c>
      <c r="S7" s="64"/>
      <c r="T7" s="64"/>
      <c r="U7" s="64"/>
      <c r="V7" s="65"/>
      <c r="W7" s="48" t="s">
        <v>78</v>
      </c>
      <c r="X7" s="49"/>
      <c r="Y7" s="49"/>
      <c r="Z7" s="49"/>
      <c r="AA7" s="50"/>
      <c r="AB7" s="66" t="s">
        <v>20</v>
      </c>
    </row>
    <row r="8" spans="1:28" ht="49.5" customHeight="1">
      <c r="A8" s="67"/>
      <c r="B8" s="67"/>
      <c r="C8" s="67"/>
      <c r="D8" s="67"/>
      <c r="E8" s="67"/>
      <c r="F8" s="76"/>
      <c r="G8" s="77"/>
      <c r="H8" s="67"/>
      <c r="I8" s="67"/>
      <c r="J8" s="51" t="s">
        <v>9</v>
      </c>
      <c r="K8" s="52"/>
      <c r="L8" s="53"/>
      <c r="M8" s="51" t="s">
        <v>10</v>
      </c>
      <c r="N8" s="53"/>
      <c r="O8" s="60"/>
      <c r="P8" s="61"/>
      <c r="Q8" s="62"/>
      <c r="R8" s="51" t="s">
        <v>9</v>
      </c>
      <c r="S8" s="52"/>
      <c r="T8" s="53"/>
      <c r="U8" s="51" t="s">
        <v>10</v>
      </c>
      <c r="V8" s="53"/>
      <c r="W8" s="51" t="s">
        <v>9</v>
      </c>
      <c r="X8" s="52"/>
      <c r="Y8" s="53"/>
      <c r="Z8" s="51" t="s">
        <v>10</v>
      </c>
      <c r="AA8" s="53"/>
      <c r="AB8" s="67"/>
    </row>
    <row r="9" spans="1:28" ht="83.25" customHeight="1">
      <c r="A9" s="68"/>
      <c r="B9" s="68"/>
      <c r="C9" s="68"/>
      <c r="D9" s="68"/>
      <c r="E9" s="68"/>
      <c r="F9" s="13" t="s">
        <v>18</v>
      </c>
      <c r="G9" s="13" t="s">
        <v>19</v>
      </c>
      <c r="H9" s="68"/>
      <c r="I9" s="6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4" t="s">
        <v>23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4" t="s">
        <v>24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</row>
    <row r="14" spans="1:28" s="1" customFormat="1" ht="135" customHeight="1">
      <c r="A14" s="35" t="s">
        <v>68</v>
      </c>
      <c r="B14" s="36" t="s">
        <v>38</v>
      </c>
      <c r="C14" s="36" t="s">
        <v>29</v>
      </c>
      <c r="D14" s="36" t="s">
        <v>35</v>
      </c>
      <c r="E14" s="35" t="s">
        <v>36</v>
      </c>
      <c r="F14" s="35" t="s">
        <v>37</v>
      </c>
      <c r="G14" s="35" t="s">
        <v>72</v>
      </c>
      <c r="H14" s="38">
        <v>95000000</v>
      </c>
      <c r="I14" s="36" t="s">
        <v>21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9">
        <v>0</v>
      </c>
      <c r="Q14" s="39"/>
      <c r="R14" s="39">
        <v>0</v>
      </c>
      <c r="S14" s="39">
        <f t="shared" ref="S14:S21" si="0">P14</f>
        <v>0</v>
      </c>
      <c r="T14" s="38">
        <v>0</v>
      </c>
      <c r="U14" s="38">
        <v>0</v>
      </c>
      <c r="V14" s="38">
        <v>0</v>
      </c>
      <c r="W14" s="38">
        <f t="shared" ref="W14:W16" si="1">J14+O14-R14</f>
        <v>0</v>
      </c>
      <c r="X14" s="38">
        <v>0</v>
      </c>
      <c r="Y14" s="38">
        <v>0</v>
      </c>
      <c r="Z14" s="38">
        <v>0</v>
      </c>
      <c r="AA14" s="38">
        <v>0</v>
      </c>
      <c r="AB14" s="40"/>
    </row>
    <row r="15" spans="1:28" ht="133.5" customHeight="1">
      <c r="A15" s="35" t="s">
        <v>69</v>
      </c>
      <c r="B15" s="36" t="s">
        <v>39</v>
      </c>
      <c r="C15" s="36" t="s">
        <v>40</v>
      </c>
      <c r="D15" s="36" t="s">
        <v>41</v>
      </c>
      <c r="E15" s="35" t="s">
        <v>36</v>
      </c>
      <c r="F15" s="35" t="s">
        <v>37</v>
      </c>
      <c r="G15" s="37"/>
      <c r="H15" s="38">
        <v>90517000</v>
      </c>
      <c r="I15" s="36" t="s">
        <v>21</v>
      </c>
      <c r="J15" s="38">
        <v>90517000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9">
        <v>618863.49</v>
      </c>
      <c r="Q15" s="39">
        <v>0</v>
      </c>
      <c r="R15" s="39">
        <v>0</v>
      </c>
      <c r="S15" s="39">
        <f t="shared" si="0"/>
        <v>618863.49</v>
      </c>
      <c r="T15" s="38">
        <v>0</v>
      </c>
      <c r="U15" s="38">
        <v>0</v>
      </c>
      <c r="V15" s="38">
        <v>0</v>
      </c>
      <c r="W15" s="38">
        <f t="shared" si="1"/>
        <v>90517000</v>
      </c>
      <c r="X15" s="38">
        <v>0</v>
      </c>
      <c r="Y15" s="38">
        <v>0</v>
      </c>
      <c r="Z15" s="38">
        <v>0</v>
      </c>
      <c r="AA15" s="38">
        <v>0</v>
      </c>
      <c r="AB15" s="19"/>
    </row>
    <row r="16" spans="1:28" ht="133.5" customHeight="1">
      <c r="A16" s="35" t="s">
        <v>70</v>
      </c>
      <c r="B16" s="36" t="s">
        <v>42</v>
      </c>
      <c r="C16" s="36" t="s">
        <v>29</v>
      </c>
      <c r="D16" s="36" t="s">
        <v>43</v>
      </c>
      <c r="E16" s="35" t="s">
        <v>36</v>
      </c>
      <c r="F16" s="35" t="s">
        <v>37</v>
      </c>
      <c r="G16" s="35" t="s">
        <v>79</v>
      </c>
      <c r="H16" s="38">
        <v>85000000</v>
      </c>
      <c r="I16" s="36" t="s">
        <v>21</v>
      </c>
      <c r="J16" s="38">
        <v>50000000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9">
        <v>321678.07</v>
      </c>
      <c r="Q16" s="39">
        <v>0</v>
      </c>
      <c r="R16" s="39">
        <v>50000000</v>
      </c>
      <c r="S16" s="39">
        <f t="shared" si="0"/>
        <v>321678.07</v>
      </c>
      <c r="T16" s="38">
        <v>0</v>
      </c>
      <c r="U16" s="38">
        <v>0</v>
      </c>
      <c r="V16" s="38">
        <v>0</v>
      </c>
      <c r="W16" s="38">
        <f t="shared" si="1"/>
        <v>0</v>
      </c>
      <c r="X16" s="38">
        <v>0</v>
      </c>
      <c r="Y16" s="38">
        <v>0</v>
      </c>
      <c r="Z16" s="38">
        <v>0</v>
      </c>
      <c r="AA16" s="38">
        <v>0</v>
      </c>
      <c r="AB16" s="19"/>
    </row>
    <row r="17" spans="1:28" ht="133.5" customHeight="1">
      <c r="A17" s="26" t="s">
        <v>71</v>
      </c>
      <c r="B17" s="31" t="s">
        <v>48</v>
      </c>
      <c r="C17" s="36" t="s">
        <v>29</v>
      </c>
      <c r="D17" s="27" t="s">
        <v>49</v>
      </c>
      <c r="E17" s="35" t="s">
        <v>50</v>
      </c>
      <c r="F17" s="35" t="s">
        <v>51</v>
      </c>
      <c r="G17" s="17"/>
      <c r="H17" s="23">
        <v>83115400</v>
      </c>
      <c r="I17" s="27" t="s">
        <v>21</v>
      </c>
      <c r="J17" s="23">
        <v>83115400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576729.79</v>
      </c>
      <c r="Q17" s="28">
        <v>0</v>
      </c>
      <c r="R17" s="28">
        <v>0</v>
      </c>
      <c r="S17" s="39">
        <f t="shared" si="0"/>
        <v>576729.79</v>
      </c>
      <c r="T17" s="23">
        <v>0</v>
      </c>
      <c r="U17" s="23">
        <v>0</v>
      </c>
      <c r="V17" s="23">
        <v>0</v>
      </c>
      <c r="W17" s="23">
        <f>J17+O17-R17</f>
        <v>83115400</v>
      </c>
      <c r="X17" s="23">
        <v>0</v>
      </c>
      <c r="Y17" s="23">
        <v>0</v>
      </c>
      <c r="Z17" s="23">
        <v>0</v>
      </c>
      <c r="AA17" s="23">
        <v>0</v>
      </c>
      <c r="AB17" s="19"/>
    </row>
    <row r="18" spans="1:28" ht="133.5" customHeight="1">
      <c r="A18" s="26" t="s">
        <v>28</v>
      </c>
      <c r="B18" s="31" t="s">
        <v>53</v>
      </c>
      <c r="C18" s="36" t="s">
        <v>29</v>
      </c>
      <c r="D18" s="27" t="s">
        <v>54</v>
      </c>
      <c r="E18" s="35" t="s">
        <v>52</v>
      </c>
      <c r="F18" s="35" t="s">
        <v>51</v>
      </c>
      <c r="G18" s="17"/>
      <c r="H18" s="23">
        <v>95000000</v>
      </c>
      <c r="I18" s="27" t="s">
        <v>21</v>
      </c>
      <c r="J18" s="23">
        <v>95000000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8">
        <v>629342.47</v>
      </c>
      <c r="Q18" s="28">
        <v>0</v>
      </c>
      <c r="R18" s="28">
        <v>0</v>
      </c>
      <c r="S18" s="39">
        <f t="shared" si="0"/>
        <v>629342.47</v>
      </c>
      <c r="T18" s="23">
        <v>0</v>
      </c>
      <c r="U18" s="23">
        <v>0</v>
      </c>
      <c r="V18" s="23">
        <v>0</v>
      </c>
      <c r="W18" s="38">
        <f>J18+O18-R18</f>
        <v>95000000</v>
      </c>
      <c r="X18" s="23">
        <v>0</v>
      </c>
      <c r="Y18" s="23">
        <v>0</v>
      </c>
      <c r="Z18" s="23">
        <v>0</v>
      </c>
      <c r="AA18" s="23">
        <v>0</v>
      </c>
      <c r="AB18" s="19"/>
    </row>
    <row r="19" spans="1:28" ht="133.5" customHeight="1">
      <c r="A19" s="26" t="s">
        <v>30</v>
      </c>
      <c r="B19" s="31" t="s">
        <v>55</v>
      </c>
      <c r="C19" s="36" t="s">
        <v>29</v>
      </c>
      <c r="D19" s="27" t="s">
        <v>56</v>
      </c>
      <c r="E19" s="35" t="s">
        <v>57</v>
      </c>
      <c r="F19" s="35" t="s">
        <v>58</v>
      </c>
      <c r="G19" s="17"/>
      <c r="H19" s="23">
        <v>85000000</v>
      </c>
      <c r="I19" s="27" t="s">
        <v>21</v>
      </c>
      <c r="J19" s="23">
        <v>83371300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8">
        <v>554430.56999999995</v>
      </c>
      <c r="Q19" s="28">
        <v>0</v>
      </c>
      <c r="R19" s="28">
        <v>0</v>
      </c>
      <c r="S19" s="39">
        <f t="shared" si="0"/>
        <v>554430.56999999995</v>
      </c>
      <c r="T19" s="23">
        <v>0</v>
      </c>
      <c r="U19" s="23">
        <v>0</v>
      </c>
      <c r="V19" s="23">
        <v>0</v>
      </c>
      <c r="W19" s="38">
        <f>J19+O19-R19</f>
        <v>83371300</v>
      </c>
      <c r="X19" s="23">
        <v>0</v>
      </c>
      <c r="Y19" s="23">
        <v>0</v>
      </c>
      <c r="Z19" s="23">
        <v>0</v>
      </c>
      <c r="AA19" s="23">
        <v>0</v>
      </c>
      <c r="AB19" s="19"/>
    </row>
    <row r="20" spans="1:28" ht="133.5" customHeight="1">
      <c r="A20" s="26" t="s">
        <v>31</v>
      </c>
      <c r="B20" s="31" t="s">
        <v>59</v>
      </c>
      <c r="C20" s="36" t="s">
        <v>29</v>
      </c>
      <c r="D20" s="27" t="s">
        <v>60</v>
      </c>
      <c r="E20" s="35" t="s">
        <v>61</v>
      </c>
      <c r="F20" s="35" t="s">
        <v>58</v>
      </c>
      <c r="G20" s="17"/>
      <c r="H20" s="23">
        <v>95000000</v>
      </c>
      <c r="I20" s="27" t="s">
        <v>21</v>
      </c>
      <c r="J20" s="23">
        <v>95000000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8">
        <v>568828.77</v>
      </c>
      <c r="Q20" s="28">
        <v>0</v>
      </c>
      <c r="R20" s="28">
        <v>0</v>
      </c>
      <c r="S20" s="39">
        <f t="shared" si="0"/>
        <v>568828.77</v>
      </c>
      <c r="T20" s="23">
        <v>0</v>
      </c>
      <c r="U20" s="23">
        <v>0</v>
      </c>
      <c r="V20" s="23">
        <v>0</v>
      </c>
      <c r="W20" s="38">
        <f>J20+O20-R20</f>
        <v>95000000</v>
      </c>
      <c r="X20" s="23">
        <v>0</v>
      </c>
      <c r="Y20" s="23">
        <v>0</v>
      </c>
      <c r="Z20" s="23">
        <v>0</v>
      </c>
      <c r="AA20" s="23">
        <v>0</v>
      </c>
      <c r="AB20" s="19"/>
    </row>
    <row r="21" spans="1:28" ht="133.5" customHeight="1">
      <c r="A21" s="26" t="s">
        <v>47</v>
      </c>
      <c r="B21" s="31" t="s">
        <v>62</v>
      </c>
      <c r="C21" s="36" t="s">
        <v>29</v>
      </c>
      <c r="D21" s="27" t="s">
        <v>63</v>
      </c>
      <c r="E21" s="35" t="s">
        <v>64</v>
      </c>
      <c r="F21" s="35" t="s">
        <v>65</v>
      </c>
      <c r="G21" s="17"/>
      <c r="H21" s="23">
        <v>98371300</v>
      </c>
      <c r="I21" s="27" t="s">
        <v>21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8">
        <v>0</v>
      </c>
      <c r="Q21" s="28">
        <v>0</v>
      </c>
      <c r="R21" s="28">
        <v>0</v>
      </c>
      <c r="S21" s="39">
        <f t="shared" si="0"/>
        <v>0</v>
      </c>
      <c r="T21" s="23">
        <v>0</v>
      </c>
      <c r="U21" s="23">
        <v>0</v>
      </c>
      <c r="V21" s="23">
        <v>0</v>
      </c>
      <c r="W21" s="23">
        <f>J21+O21-R21</f>
        <v>0</v>
      </c>
      <c r="X21" s="23">
        <v>0</v>
      </c>
      <c r="Y21" s="23">
        <v>0</v>
      </c>
      <c r="Z21" s="23">
        <v>0</v>
      </c>
      <c r="AA21" s="23">
        <v>0</v>
      </c>
      <c r="AB21" s="19"/>
    </row>
    <row r="22" spans="1:28" ht="25.5" customHeight="1">
      <c r="A22" s="14" t="s">
        <v>1</v>
      </c>
      <c r="B22" s="21"/>
      <c r="C22" s="21"/>
      <c r="D22" s="21"/>
      <c r="E22" s="21"/>
      <c r="F22" s="21"/>
      <c r="G22" s="21"/>
      <c r="H22" s="46">
        <f>SUM(H14:H20)</f>
        <v>628632400</v>
      </c>
      <c r="I22" s="46"/>
      <c r="J22" s="46">
        <f t="shared" ref="J22:AA22" si="2">SUM(J14:J20)</f>
        <v>497003700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N22" s="46">
        <f t="shared" si="2"/>
        <v>0</v>
      </c>
      <c r="O22" s="46">
        <f t="shared" si="2"/>
        <v>0</v>
      </c>
      <c r="P22" s="46">
        <f t="shared" si="2"/>
        <v>3269873.16</v>
      </c>
      <c r="Q22" s="46">
        <f t="shared" si="2"/>
        <v>0</v>
      </c>
      <c r="R22" s="46">
        <f t="shared" si="2"/>
        <v>50000000</v>
      </c>
      <c r="S22" s="46">
        <f t="shared" si="2"/>
        <v>3269873.16</v>
      </c>
      <c r="T22" s="46">
        <f t="shared" si="2"/>
        <v>0</v>
      </c>
      <c r="U22" s="46">
        <f t="shared" si="2"/>
        <v>0</v>
      </c>
      <c r="V22" s="46">
        <f t="shared" si="2"/>
        <v>0</v>
      </c>
      <c r="W22" s="46">
        <f t="shared" si="2"/>
        <v>447003700</v>
      </c>
      <c r="X22" s="46">
        <f t="shared" si="2"/>
        <v>0</v>
      </c>
      <c r="Y22" s="46">
        <f t="shared" si="2"/>
        <v>0</v>
      </c>
      <c r="Z22" s="46">
        <f t="shared" si="2"/>
        <v>0</v>
      </c>
      <c r="AA22" s="46">
        <f t="shared" si="2"/>
        <v>0</v>
      </c>
      <c r="AB22" s="16">
        <v>0</v>
      </c>
    </row>
    <row r="23" spans="1:28" ht="30.75" customHeight="1">
      <c r="A23" s="54" t="s">
        <v>25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</row>
    <row r="24" spans="1:28" ht="72.75" customHeight="1">
      <c r="A24" s="26" t="s">
        <v>32</v>
      </c>
      <c r="B24" s="41" t="s">
        <v>44</v>
      </c>
      <c r="C24" s="41" t="s">
        <v>45</v>
      </c>
      <c r="D24" s="42" t="s">
        <v>46</v>
      </c>
      <c r="E24" s="43">
        <v>43857</v>
      </c>
      <c r="F24" s="43">
        <v>46016</v>
      </c>
      <c r="G24" s="43"/>
      <c r="H24" s="44">
        <v>100000000</v>
      </c>
      <c r="I24" s="18" t="s">
        <v>21</v>
      </c>
      <c r="J24" s="45">
        <v>100000000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8219.18</v>
      </c>
      <c r="Q24" s="45">
        <v>0</v>
      </c>
      <c r="R24" s="45">
        <v>0</v>
      </c>
      <c r="S24" s="45">
        <f>P24</f>
        <v>8219.18</v>
      </c>
      <c r="T24" s="45">
        <v>0</v>
      </c>
      <c r="U24" s="45">
        <v>0</v>
      </c>
      <c r="V24" s="45">
        <v>0</v>
      </c>
      <c r="W24" s="45">
        <f>J24+O24-R24</f>
        <v>100000000</v>
      </c>
      <c r="X24" s="45">
        <v>0</v>
      </c>
      <c r="Y24" s="45">
        <v>0</v>
      </c>
      <c r="Z24" s="45">
        <v>0</v>
      </c>
      <c r="AA24" s="45">
        <v>0</v>
      </c>
      <c r="AB24" s="34"/>
    </row>
    <row r="25" spans="1:28" ht="18.75" customHeight="1">
      <c r="A25" s="14" t="s">
        <v>2</v>
      </c>
      <c r="B25" s="29"/>
      <c r="C25" s="29"/>
      <c r="D25" s="29"/>
      <c r="E25" s="29"/>
      <c r="F25" s="29"/>
      <c r="G25" s="29"/>
      <c r="H25" s="30">
        <f>SUM(H24)</f>
        <v>100000000</v>
      </c>
      <c r="I25" s="29"/>
      <c r="J25" s="30">
        <f t="shared" ref="J25:O25" si="3">SUM(J24)</f>
        <v>100000000</v>
      </c>
      <c r="K25" s="30">
        <f t="shared" si="3"/>
        <v>0</v>
      </c>
      <c r="L25" s="30">
        <f t="shared" si="3"/>
        <v>0</v>
      </c>
      <c r="M25" s="30">
        <f t="shared" si="3"/>
        <v>0</v>
      </c>
      <c r="N25" s="30">
        <f t="shared" si="3"/>
        <v>0</v>
      </c>
      <c r="O25" s="30">
        <f t="shared" si="3"/>
        <v>0</v>
      </c>
      <c r="P25" s="30">
        <f t="shared" ref="P25:AA25" si="4">SUM(P24)</f>
        <v>8219.18</v>
      </c>
      <c r="Q25" s="30">
        <f t="shared" si="4"/>
        <v>0</v>
      </c>
      <c r="R25" s="30">
        <f t="shared" si="4"/>
        <v>0</v>
      </c>
      <c r="S25" s="30">
        <f t="shared" si="4"/>
        <v>8219.18</v>
      </c>
      <c r="T25" s="30">
        <f t="shared" si="4"/>
        <v>0</v>
      </c>
      <c r="U25" s="30">
        <f t="shared" si="4"/>
        <v>0</v>
      </c>
      <c r="V25" s="30">
        <f t="shared" si="4"/>
        <v>0</v>
      </c>
      <c r="W25" s="30">
        <f t="shared" si="4"/>
        <v>100000000</v>
      </c>
      <c r="X25" s="30">
        <f t="shared" si="4"/>
        <v>0</v>
      </c>
      <c r="Y25" s="30">
        <f t="shared" si="4"/>
        <v>0</v>
      </c>
      <c r="Z25" s="30">
        <f t="shared" si="4"/>
        <v>0</v>
      </c>
      <c r="AA25" s="30">
        <f t="shared" si="4"/>
        <v>0</v>
      </c>
      <c r="AB25" s="30" t="e">
        <f>#REF!</f>
        <v>#REF!</v>
      </c>
    </row>
    <row r="26" spans="1:28" ht="23.25" customHeight="1">
      <c r="A26" s="54" t="s">
        <v>26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</row>
    <row r="27" spans="1:28" ht="15" customHeight="1">
      <c r="A27" s="14" t="s">
        <v>22</v>
      </c>
      <c r="B27" s="15"/>
      <c r="C27" s="15"/>
      <c r="D27" s="15"/>
      <c r="E27" s="15"/>
      <c r="F27" s="15"/>
      <c r="G27" s="15"/>
      <c r="H27" s="16">
        <v>0</v>
      </c>
      <c r="I27" s="15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37.5" customHeight="1">
      <c r="A28" s="20" t="s">
        <v>3</v>
      </c>
      <c r="B28" s="21"/>
      <c r="C28" s="21"/>
      <c r="D28" s="21"/>
      <c r="E28" s="21"/>
      <c r="F28" s="21"/>
      <c r="G28" s="21"/>
      <c r="H28" s="46">
        <f>H22+H25</f>
        <v>728632400</v>
      </c>
      <c r="I28" s="46"/>
      <c r="J28" s="46">
        <f t="shared" ref="J28:AA28" si="5">J25+J22</f>
        <v>597003700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6">
        <f t="shared" si="5"/>
        <v>0</v>
      </c>
      <c r="O28" s="46">
        <f t="shared" si="5"/>
        <v>0</v>
      </c>
      <c r="P28" s="46">
        <f t="shared" si="5"/>
        <v>3278092.3400000003</v>
      </c>
      <c r="Q28" s="46">
        <f t="shared" si="5"/>
        <v>0</v>
      </c>
      <c r="R28" s="46">
        <f t="shared" si="5"/>
        <v>50000000</v>
      </c>
      <c r="S28" s="46">
        <f t="shared" si="5"/>
        <v>3278092.3400000003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547003700</v>
      </c>
      <c r="X28" s="46">
        <f t="shared" si="5"/>
        <v>0</v>
      </c>
      <c r="Y28" s="46">
        <f t="shared" si="5"/>
        <v>0</v>
      </c>
      <c r="Z28" s="46">
        <f t="shared" si="5"/>
        <v>0</v>
      </c>
      <c r="AA28" s="46">
        <f t="shared" si="5"/>
        <v>0</v>
      </c>
      <c r="AB28" s="22">
        <v>0</v>
      </c>
    </row>
    <row r="29" spans="1:28" ht="87" customHeight="1">
      <c r="B29" s="32" t="s">
        <v>33</v>
      </c>
      <c r="C29" s="32"/>
      <c r="D29" s="33"/>
      <c r="E29" s="33"/>
      <c r="F29" s="33"/>
      <c r="G29" s="33"/>
      <c r="H29" s="33"/>
      <c r="J29" s="33"/>
      <c r="O29" s="33" t="s">
        <v>34</v>
      </c>
    </row>
    <row r="30" spans="1:28" ht="12.4" customHeight="1">
      <c r="B30" s="33"/>
      <c r="C30" s="33"/>
      <c r="D30" s="33"/>
      <c r="E30" s="33"/>
      <c r="F30" s="33"/>
      <c r="G30" s="33"/>
      <c r="H30" s="33"/>
      <c r="I30" s="33"/>
      <c r="J30" s="33"/>
    </row>
    <row r="31" spans="1:28" ht="51" customHeight="1">
      <c r="B31" s="47" t="s">
        <v>66</v>
      </c>
      <c r="C31" s="47"/>
      <c r="D31" s="47"/>
      <c r="E31" s="47"/>
      <c r="F31" s="33"/>
      <c r="G31" s="33"/>
      <c r="H31" s="33"/>
      <c r="J31" s="33"/>
      <c r="L31" s="25"/>
      <c r="O31" s="33" t="s">
        <v>67</v>
      </c>
    </row>
    <row r="32" spans="1:28" ht="12.4" customHeight="1"/>
  </sheetData>
  <mergeCells count="28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31:E31"/>
    <mergeCell ref="W7:AA7"/>
    <mergeCell ref="W8:Y8"/>
    <mergeCell ref="Z8:AA8"/>
    <mergeCell ref="A26:AB26"/>
    <mergeCell ref="A11:AB11"/>
    <mergeCell ref="A13:AB13"/>
    <mergeCell ref="A23:AB23"/>
    <mergeCell ref="O7:Q8"/>
    <mergeCell ref="R7:V7"/>
    <mergeCell ref="A7:A9"/>
    <mergeCell ref="B7:B9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2021-03-02T05:25:59Z</cp:lastPrinted>
  <dcterms:created xsi:type="dcterms:W3CDTF">2007-04-03T07:32:34Z</dcterms:created>
  <dcterms:modified xsi:type="dcterms:W3CDTF">2021-05-06T07:39:26Z</dcterms:modified>
</cp:coreProperties>
</file>