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45" yWindow="4020" windowWidth="15450" windowHeight="6285"/>
  </bookViews>
  <sheets>
    <sheet name="Долговая книга (967)" sheetId="8" r:id="rId1"/>
  </sheets>
  <definedNames>
    <definedName name="_xlnm.Print_Titles" localSheetId="0">'Долговая книга (967)'!$7:$9</definedName>
  </definedNames>
  <calcPr calcId="124519"/>
  <customWorkbookViews>
    <customWorkbookView name="belyaikina - Личное представление" guid="{5C81CACF-F9E9-46C0-80E1-C9142738698C}" mergeInterval="0" personalView="1" maximized="1" windowWidth="1276" windowHeight="822" activeSheetId="1"/>
  </customWorkbookViews>
</workbook>
</file>

<file path=xl/calcChain.xml><?xml version="1.0" encoding="utf-8"?>
<calcChain xmlns="http://schemas.openxmlformats.org/spreadsheetml/2006/main">
  <c r="S14" i="8"/>
  <c r="S15"/>
  <c r="K28"/>
  <c r="L28"/>
  <c r="M28"/>
  <c r="N28"/>
  <c r="O28"/>
  <c r="P28"/>
  <c r="Q28"/>
  <c r="R28"/>
  <c r="T28"/>
  <c r="U28"/>
  <c r="V28"/>
  <c r="X28"/>
  <c r="Y28"/>
  <c r="Z28"/>
  <c r="AA28"/>
  <c r="J28"/>
  <c r="H28"/>
  <c r="S27"/>
  <c r="W27"/>
  <c r="W28" s="1"/>
  <c r="S23" l="1"/>
  <c r="W23"/>
  <c r="H24"/>
  <c r="S22" l="1"/>
  <c r="W22"/>
  <c r="I24"/>
  <c r="J24"/>
  <c r="K24"/>
  <c r="L24"/>
  <c r="M24"/>
  <c r="N24"/>
  <c r="O24"/>
  <c r="P24"/>
  <c r="Q24"/>
  <c r="R24"/>
  <c r="T24"/>
  <c r="U24"/>
  <c r="V24"/>
  <c r="X24"/>
  <c r="Y24"/>
  <c r="Z24"/>
  <c r="AA24"/>
  <c r="S16"/>
  <c r="S17"/>
  <c r="S18"/>
  <c r="S19"/>
  <c r="S20"/>
  <c r="S21"/>
  <c r="W21"/>
  <c r="W20"/>
  <c r="W19"/>
  <c r="W18"/>
  <c r="W17"/>
  <c r="S26"/>
  <c r="S28" s="1"/>
  <c r="W16"/>
  <c r="W15"/>
  <c r="W14"/>
  <c r="W26"/>
  <c r="AB28"/>
  <c r="W24" l="1"/>
  <c r="S24"/>
  <c r="S31" s="1"/>
  <c r="L31"/>
  <c r="AA31"/>
  <c r="Y31"/>
  <c r="V31"/>
  <c r="Q31"/>
  <c r="M31"/>
  <c r="K31"/>
  <c r="U31"/>
  <c r="N31"/>
  <c r="J31"/>
  <c r="H31"/>
  <c r="Z31"/>
  <c r="X31"/>
  <c r="T31"/>
  <c r="O31"/>
  <c r="P31"/>
  <c r="W31" l="1"/>
  <c r="H5" s="1"/>
  <c r="R31"/>
</calcChain>
</file>

<file path=xl/sharedStrings.xml><?xml version="1.0" encoding="utf-8"?>
<sst xmlns="http://schemas.openxmlformats.org/spreadsheetml/2006/main" count="139" uniqueCount="96">
  <si>
    <t>Итого по разделу 1</t>
  </si>
  <si>
    <t>Итого по разделу 2</t>
  </si>
  <si>
    <t>Итого по разделу 3</t>
  </si>
  <si>
    <t>ВСЕГО</t>
  </si>
  <si>
    <t>Вид долгового обязательства, дата и номер договора заимствования, предоставления гарантии</t>
  </si>
  <si>
    <t>Полное наименование кредитора</t>
  </si>
  <si>
    <t>Дата возникновения долгового обязательства</t>
  </si>
  <si>
    <t>Сумма долгового обязательства</t>
  </si>
  <si>
    <t>Форма обеспечения обязательства</t>
  </si>
  <si>
    <t>общая сумма обязательств</t>
  </si>
  <si>
    <t>в т.ч. просроченная</t>
  </si>
  <si>
    <t>основной долг (номинал)</t>
  </si>
  <si>
    <t>%</t>
  </si>
  <si>
    <t>штраф</t>
  </si>
  <si>
    <t>Муниципальная долговая книга  МО ГО "Усинск"</t>
  </si>
  <si>
    <t>руб.</t>
  </si>
  <si>
    <t>Порядковый номер</t>
  </si>
  <si>
    <t>Дата погашения долгового обязательства</t>
  </si>
  <si>
    <t>Плановая дата погашения</t>
  </si>
  <si>
    <t>Фактическая дата погашения</t>
  </si>
  <si>
    <t>Курсовая разница</t>
  </si>
  <si>
    <t>Без обеспечения</t>
  </si>
  <si>
    <t>Итого по разделу 4</t>
  </si>
  <si>
    <t>1. Гарантии муниципального образования (муниципальные гарантии)</t>
  </si>
  <si>
    <t>2. Кредиты, полученные муниципальным образованием от кредитных организаций</t>
  </si>
  <si>
    <t>3. Бюджетные кредиты, привлечённые в бюджет муниципального образования от других бюджетов бюджетной системы Российской Федерации</t>
  </si>
  <si>
    <t>4. Ценные бумаги муниципального образования (муниципальные ценные бумаги)</t>
  </si>
  <si>
    <t xml:space="preserve">Основание возникновения долгового обязательства, наименование, дата и номер нормативного правового акта </t>
  </si>
  <si>
    <t>2.5</t>
  </si>
  <si>
    <t>Публичное акционерное общество "Сбербанк России"</t>
  </si>
  <si>
    <t>2.6</t>
  </si>
  <si>
    <t>2.7</t>
  </si>
  <si>
    <t>3.1</t>
  </si>
  <si>
    <t>Муниципальный контракт № ЭА 41-2019-АМО от 30.08.2019 года на оказание услуг по предоставлению кредитных средств в форме возобновляемой кредитной линии</t>
  </si>
  <si>
    <t>30.08.2019</t>
  </si>
  <si>
    <t>15.12.2021</t>
  </si>
  <si>
    <t>Долгосрочный, Договор об открытии возобновляемой кредитной линии с лимитом задолженности 95 000 000,00 рублей от 30.08.2019 года № 41 КЛ</t>
  </si>
  <si>
    <t>Публичное акционерное общество Банк "Финансовая Корпорация Открытие"</t>
  </si>
  <si>
    <t>Муниципальный контракт № ЭА 42-2019-АМО от 30.08.2019 года на оказание услуг по предоставлению кредитных средств в форме невозобновляемой кредитной линии</t>
  </si>
  <si>
    <t>Муниципальный контракт № ЭА 43-2019-АМО от 30.08.2019 года на оказание услуг по предоставлению кредитных средств в форме невозобновляемой кредитной линии</t>
  </si>
  <si>
    <t>Соглашение о предоставлении бюджетного кредита от 27.01.2020 года № 1</t>
  </si>
  <si>
    <t>Министерство финансов Республики Коми</t>
  </si>
  <si>
    <t>Приказ Минфина Республики Коми от 24.01.2020 № 21</t>
  </si>
  <si>
    <t>2.8</t>
  </si>
  <si>
    <t>Долгосрочный, Договор об открытии невозобновляемой кредитной линии в сумме  83 115 400 рублей от 19.05.2020 года № 36 НКЛ</t>
  </si>
  <si>
    <t>Муниципальный контракт № ЭА-036/20 от 19.05.2020 года на оказание услуг по предоставлению кредитных средств в форме невозобновляемой кредитной линии</t>
  </si>
  <si>
    <t>19.05.2020</t>
  </si>
  <si>
    <t>23.12.2022</t>
  </si>
  <si>
    <t>25.05.2020</t>
  </si>
  <si>
    <t>Долгосрочный, Договор об открытии невозобновляемой кредитной линии в сумме  95 000 000 рублей от 25.05.2020 года № 37 НКЛ</t>
  </si>
  <si>
    <t>Муниципальный контракт № ЭА-037/20 от 25.05.2020 года на оказание услуг по предоставлению кредитных средств в форме невозобновляемой кредитной линии</t>
  </si>
  <si>
    <t>Долгосрочный, Договор об открытии невозобновляемой кредитной линии в сумме 85 000 000 рублей от 09.06.2020 года № 41 НКЛ</t>
  </si>
  <si>
    <t>Муниципальный контракт № ЭА-041/20 от 09.06.2020 года на оказание услуг по предоставлению кредитных средств в форме невозобновляемой кредитной линии</t>
  </si>
  <si>
    <t>09.06.2020</t>
  </si>
  <si>
    <t>13.12.2022</t>
  </si>
  <si>
    <t>Долгосрочный, Договор об открытии невозобновляемой кредитной линии в сумме 95 000 000 рублей от 15.06.2020 года № 40 НКЛ</t>
  </si>
  <si>
    <t>Муниципальный контракт № ЭА-040/20 от 15.06.2020 года на оказание услуг по предоставлению кредитных средств в форме невозобновляемой кредитной линии</t>
  </si>
  <si>
    <t>15.06.2020</t>
  </si>
  <si>
    <t>Долгосрочный, Договор об открытии невозобновляемой кредитной линии в сумме 98 371 300 рублей от 03.07.2020 года № 46 НКЛ</t>
  </si>
  <si>
    <t>Муниципальный контракт № ЭА-046/20 от 03.07.2020 года на оказание услуг по предоставлению кредитных средств в форме невозобновляемой кредитной линии</t>
  </si>
  <si>
    <t>03.07.2020</t>
  </si>
  <si>
    <t>29.09.2023</t>
  </si>
  <si>
    <t>2.1</t>
  </si>
  <si>
    <t>2.2</t>
  </si>
  <si>
    <t>2.3</t>
  </si>
  <si>
    <t>2.4</t>
  </si>
  <si>
    <t>23.04.2021</t>
  </si>
  <si>
    <t>2.9</t>
  </si>
  <si>
    <t>Долгосрочный, Муниципальный контракт об открытии невозобновляемой кредитной линии в сумме 140 517 000 рублей от 31.05.2021 года № ЭА-101/21</t>
  </si>
  <si>
    <t>ПАО "Совкомбанк"</t>
  </si>
  <si>
    <t>Муниципальный контракт № ЭА-101/21 от 31.05.2021 года на оказание услуг по предоставлению кредитных средств в форме невозобновляемой кредитной линии</t>
  </si>
  <si>
    <t>14.12.2021</t>
  </si>
  <si>
    <t>12.12.2023</t>
  </si>
  <si>
    <t>2.10</t>
  </si>
  <si>
    <t>Долгосрочный, Муниципальный контракт об открытии возобновляемой кредитной линии в сумме 130 000 000 рублей от 01.06.2021 года № ЭА-102/21</t>
  </si>
  <si>
    <t>Муниципальный контракт № ЭА-102/21 от 01.06.2021 года на оказание услуг по предоставлению кредитных средств в форме возобновляемой кредитной линии</t>
  </si>
  <si>
    <t>22.11.2021</t>
  </si>
  <si>
    <t>21.11.2023</t>
  </si>
  <si>
    <t>08.06.2021</t>
  </si>
  <si>
    <t>3.2</t>
  </si>
  <si>
    <t>пункт 3 статьи 93.6 Бюджетного кодекса</t>
  </si>
  <si>
    <t>Договор предоставления бюджетного кредита на пополнение остатков средств на счетах бюджетов субъектов Российской Федерации (местных бюджетов) от 16.02.2021 г. №07-08-18/4</t>
  </si>
  <si>
    <t>Управление Федерального казначейства по Республике Коми</t>
  </si>
  <si>
    <t>Глава городского округа-руководитель администрации</t>
  </si>
  <si>
    <t>Н.З. Такаев</t>
  </si>
  <si>
    <t>Долгосрочный, Договор об открытии невозобновляемой кредитной линии с лимитом выдачи  90 517 000 рублей от 30.08.2019 года № 42 КЛ</t>
  </si>
  <si>
    <t>Долгосрочный, Договор об открытии невозобновляемой кредитной линии с лимитом выдачи  85 000 000 рублей от 30.08.2019 года № 43 КЛ</t>
  </si>
  <si>
    <t>Руководитель Финуправления АМО "Усинск"</t>
  </si>
  <si>
    <t>С.К. Росликова</t>
  </si>
  <si>
    <t>по состоянию на 01.10.2021 г.</t>
  </si>
  <si>
    <t>Объем муниципального долга МО ГО "Усинск" по состоянию на 01.10.2021 г.</t>
  </si>
  <si>
    <t>Задолженность на 01.09.2021 года</t>
  </si>
  <si>
    <t>Начислено (получено) в сентябре 2021 года</t>
  </si>
  <si>
    <t>Погашено в сентябре 2021 года</t>
  </si>
  <si>
    <t>Остаток задолженности на 01.10.2021 года</t>
  </si>
  <si>
    <t>10.09.2021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</si>
</sst>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b/>
      <sz val="8"/>
      <name val="Arial Cyr"/>
      <family val="2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charset val="204"/>
    </font>
    <font>
      <sz val="10"/>
      <color indexed="12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sz val="16"/>
      <color indexed="12"/>
      <name val="Arial Cyr"/>
      <charset val="204"/>
    </font>
    <font>
      <sz val="11"/>
      <name val="Arial Cyr"/>
      <charset val="204"/>
    </font>
    <font>
      <b/>
      <sz val="11"/>
      <name val="Arial Cyr"/>
      <family val="2"/>
      <charset val="204"/>
    </font>
    <font>
      <sz val="9"/>
      <name val="Arial Cyr"/>
      <charset val="204"/>
    </font>
    <font>
      <sz val="11"/>
      <name val="Arial"/>
      <family val="2"/>
      <charset val="204"/>
    </font>
    <font>
      <b/>
      <sz val="12"/>
      <name val="Arial Cyr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Fill="1"/>
    <xf numFmtId="0" fontId="0" fillId="0" borderId="0" xfId="0" applyFill="1" applyBorder="1"/>
    <xf numFmtId="0" fontId="1" fillId="0" borderId="0" xfId="0" applyFont="1" applyFill="1"/>
    <xf numFmtId="0" fontId="0" fillId="0" borderId="0" xfId="0" applyFill="1" applyAlignment="1"/>
    <xf numFmtId="0" fontId="4" fillId="0" borderId="0" xfId="0" applyFont="1" applyFill="1"/>
    <xf numFmtId="0" fontId="6" fillId="0" borderId="0" xfId="0" applyFont="1" applyFill="1"/>
    <xf numFmtId="3" fontId="5" fillId="0" borderId="0" xfId="0" applyNumberFormat="1" applyFont="1" applyFill="1" applyAlignment="1">
      <alignment horizontal="center"/>
    </xf>
    <xf numFmtId="0" fontId="7" fillId="0" borderId="0" xfId="0" applyFont="1" applyFill="1"/>
    <xf numFmtId="0" fontId="3" fillId="0" borderId="0" xfId="0" applyFont="1" applyAlignment="1">
      <alignment wrapText="1"/>
    </xf>
    <xf numFmtId="0" fontId="11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9" fontId="0" fillId="0" borderId="1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top" wrapText="1"/>
    </xf>
    <xf numFmtId="3" fontId="13" fillId="0" borderId="0" xfId="0" applyNumberFormat="1" applyFont="1" applyFill="1"/>
    <xf numFmtId="0" fontId="14" fillId="0" borderId="0" xfId="0" applyFont="1"/>
    <xf numFmtId="49" fontId="0" fillId="0" borderId="1" xfId="0" applyNumberFormat="1" applyBorder="1" applyAlignment="1">
      <alignment horizontal="center" vertical="top" wrapText="1"/>
    </xf>
    <xf numFmtId="49" fontId="0" fillId="0" borderId="1" xfId="0" applyNumberFormat="1" applyBorder="1" applyAlignment="1">
      <alignment horizontal="left" vertical="top" wrapText="1"/>
    </xf>
    <xf numFmtId="4" fontId="15" fillId="0" borderId="1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right" vertical="top" wrapText="1"/>
    </xf>
    <xf numFmtId="49" fontId="0" fillId="2" borderId="1" xfId="0" applyNumberFormat="1" applyFill="1" applyBorder="1" applyAlignment="1">
      <alignment horizontal="left" vertical="top" wrapText="1"/>
    </xf>
    <xf numFmtId="0" fontId="10" fillId="0" borderId="0" xfId="0" applyFont="1" applyAlignment="1"/>
    <xf numFmtId="0" fontId="10" fillId="0" borderId="0" xfId="0" applyFont="1"/>
    <xf numFmtId="0" fontId="2" fillId="0" borderId="2" xfId="0" applyFont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left" vertical="top" wrapText="1"/>
    </xf>
    <xf numFmtId="4" fontId="12" fillId="0" borderId="1" xfId="0" applyNumberFormat="1" applyFont="1" applyFill="1" applyBorder="1" applyAlignment="1">
      <alignment horizontal="right" vertical="top" wrapText="1"/>
    </xf>
    <xf numFmtId="4" fontId="15" fillId="0" borderId="1" xfId="0" applyNumberFormat="1" applyFont="1" applyFill="1" applyBorder="1" applyAlignment="1">
      <alignment horizontal="right" vertical="top" wrapText="1"/>
    </xf>
    <xf numFmtId="4" fontId="0" fillId="0" borderId="1" xfId="0" applyNumberFormat="1" applyFont="1" applyFill="1" applyBorder="1" applyAlignment="1">
      <alignment horizontal="right" vertical="top" wrapText="1"/>
    </xf>
    <xf numFmtId="0" fontId="12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4" fontId="0" fillId="0" borderId="1" xfId="0" applyNumberFormat="1" applyFont="1" applyBorder="1" applyAlignment="1">
      <alignment horizontal="left" vertical="top"/>
    </xf>
    <xf numFmtId="4" fontId="12" fillId="0" borderId="1" xfId="0" applyNumberFormat="1" applyFont="1" applyBorder="1" applyAlignment="1">
      <alignment horizontal="right" vertical="top"/>
    </xf>
    <xf numFmtId="4" fontId="0" fillId="0" borderId="1" xfId="0" applyNumberFormat="1" applyFont="1" applyBorder="1" applyAlignment="1">
      <alignment horizontal="right" vertical="top"/>
    </xf>
    <xf numFmtId="4" fontId="8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4" fontId="17" fillId="0" borderId="0" xfId="0" applyNumberFormat="1" applyFont="1" applyFill="1" applyAlignment="1">
      <alignment horizontal="left"/>
    </xf>
    <xf numFmtId="3" fontId="17" fillId="0" borderId="0" xfId="0" applyNumberFormat="1" applyFont="1" applyFill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5"/>
  <sheetViews>
    <sheetView tabSelected="1" topLeftCell="A19" zoomScale="67" zoomScaleNormal="67" workbookViewId="0">
      <pane xSplit="2" topLeftCell="C1" activePane="topRight" state="frozen"/>
      <selection activeCell="A7" sqref="A7"/>
      <selection pane="topRight" activeCell="P27" sqref="P27"/>
    </sheetView>
  </sheetViews>
  <sheetFormatPr defaultRowHeight="12.75"/>
  <cols>
    <col min="1" max="1" width="5" customWidth="1"/>
    <col min="2" max="2" width="25.7109375" customWidth="1"/>
    <col min="3" max="3" width="13.7109375" customWidth="1"/>
    <col min="4" max="4" width="19.5703125" customWidth="1"/>
    <col min="5" max="5" width="11.5703125" customWidth="1"/>
    <col min="6" max="6" width="11.42578125" customWidth="1"/>
    <col min="7" max="7" width="11" customWidth="1"/>
    <col min="8" max="8" width="19.28515625" customWidth="1"/>
    <col min="9" max="9" width="14.7109375" customWidth="1"/>
    <col min="10" max="10" width="18.140625" customWidth="1"/>
    <col min="11" max="13" width="7.7109375" customWidth="1"/>
    <col min="14" max="14" width="6.7109375" customWidth="1"/>
    <col min="15" max="15" width="17.140625" customWidth="1"/>
    <col min="16" max="16" width="14.5703125" customWidth="1"/>
    <col min="17" max="17" width="7.7109375" customWidth="1"/>
    <col min="18" max="18" width="16.7109375" customWidth="1"/>
    <col min="19" max="19" width="14.5703125" customWidth="1"/>
    <col min="20" max="20" width="7.7109375" customWidth="1"/>
    <col min="21" max="21" width="6.5703125" customWidth="1"/>
    <col min="22" max="22" width="5.7109375" customWidth="1"/>
    <col min="23" max="23" width="17.42578125" customWidth="1"/>
    <col min="24" max="24" width="9.5703125" customWidth="1"/>
    <col min="25" max="25" width="7.7109375" customWidth="1"/>
    <col min="26" max="26" width="7.28515625" customWidth="1"/>
    <col min="27" max="27" width="5.7109375" customWidth="1"/>
    <col min="28" max="28" width="0" hidden="1" customWidth="1"/>
  </cols>
  <sheetData>
    <row r="1" spans="1:28" ht="12.75" customHeight="1">
      <c r="A1" s="6"/>
      <c r="B1" s="1"/>
      <c r="C1" s="1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2"/>
    </row>
    <row r="2" spans="1:28" ht="108.75" customHeight="1">
      <c r="A2" s="69" t="s">
        <v>14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</row>
    <row r="3" spans="1:28" ht="12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2"/>
    </row>
    <row r="4" spans="1:28" ht="29.25" customHeight="1">
      <c r="A4" s="69" t="s">
        <v>89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</row>
    <row r="5" spans="1:28" ht="35.25" customHeight="1">
      <c r="A5" s="1"/>
      <c r="B5" s="71" t="s">
        <v>90</v>
      </c>
      <c r="C5" s="71"/>
      <c r="D5" s="71"/>
      <c r="E5" s="71"/>
      <c r="F5" s="71"/>
      <c r="G5" s="71"/>
      <c r="H5" s="72">
        <f>W31</f>
        <v>594600700</v>
      </c>
      <c r="I5" s="73"/>
      <c r="J5" s="24" t="s">
        <v>15</v>
      </c>
      <c r="K5" s="4"/>
      <c r="L5" s="4"/>
      <c r="M5" s="4"/>
      <c r="N5" s="4"/>
      <c r="O5" s="4"/>
      <c r="P5" s="4"/>
      <c r="Q5" s="4"/>
      <c r="R5" s="4"/>
      <c r="S5" s="4"/>
      <c r="T5" s="4"/>
      <c r="U5" s="7"/>
      <c r="V5" s="3"/>
      <c r="W5" s="1"/>
      <c r="X5" s="5"/>
      <c r="Y5" s="1"/>
      <c r="Z5" s="1"/>
      <c r="AA5" s="1"/>
      <c r="AB5" s="2"/>
    </row>
    <row r="6" spans="1:28" ht="28.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3.75" customHeight="1">
      <c r="A7" s="66" t="s">
        <v>16</v>
      </c>
      <c r="B7" s="66" t="s">
        <v>4</v>
      </c>
      <c r="C7" s="66" t="s">
        <v>5</v>
      </c>
      <c r="D7" s="66" t="s">
        <v>27</v>
      </c>
      <c r="E7" s="66" t="s">
        <v>6</v>
      </c>
      <c r="F7" s="74" t="s">
        <v>17</v>
      </c>
      <c r="G7" s="75"/>
      <c r="H7" s="66" t="s">
        <v>7</v>
      </c>
      <c r="I7" s="66" t="s">
        <v>8</v>
      </c>
      <c r="J7" s="63" t="s">
        <v>91</v>
      </c>
      <c r="K7" s="64"/>
      <c r="L7" s="64"/>
      <c r="M7" s="64"/>
      <c r="N7" s="65"/>
      <c r="O7" s="57" t="s">
        <v>92</v>
      </c>
      <c r="P7" s="58"/>
      <c r="Q7" s="59"/>
      <c r="R7" s="63" t="s">
        <v>93</v>
      </c>
      <c r="S7" s="64"/>
      <c r="T7" s="64"/>
      <c r="U7" s="64"/>
      <c r="V7" s="65"/>
      <c r="W7" s="48" t="s">
        <v>94</v>
      </c>
      <c r="X7" s="49"/>
      <c r="Y7" s="49"/>
      <c r="Z7" s="49"/>
      <c r="AA7" s="50"/>
      <c r="AB7" s="66" t="s">
        <v>20</v>
      </c>
    </row>
    <row r="8" spans="1:28" ht="49.5" customHeight="1">
      <c r="A8" s="67"/>
      <c r="B8" s="67"/>
      <c r="C8" s="67"/>
      <c r="D8" s="67"/>
      <c r="E8" s="67"/>
      <c r="F8" s="76"/>
      <c r="G8" s="77"/>
      <c r="H8" s="67"/>
      <c r="I8" s="67"/>
      <c r="J8" s="51" t="s">
        <v>9</v>
      </c>
      <c r="K8" s="52"/>
      <c r="L8" s="53"/>
      <c r="M8" s="51" t="s">
        <v>10</v>
      </c>
      <c r="N8" s="53"/>
      <c r="O8" s="60"/>
      <c r="P8" s="61"/>
      <c r="Q8" s="62"/>
      <c r="R8" s="51" t="s">
        <v>9</v>
      </c>
      <c r="S8" s="52"/>
      <c r="T8" s="53"/>
      <c r="U8" s="51" t="s">
        <v>10</v>
      </c>
      <c r="V8" s="53"/>
      <c r="W8" s="51" t="s">
        <v>9</v>
      </c>
      <c r="X8" s="52"/>
      <c r="Y8" s="53"/>
      <c r="Z8" s="51" t="s">
        <v>10</v>
      </c>
      <c r="AA8" s="53"/>
      <c r="AB8" s="67"/>
    </row>
    <row r="9" spans="1:28" ht="83.25" customHeight="1">
      <c r="A9" s="68"/>
      <c r="B9" s="68"/>
      <c r="C9" s="68"/>
      <c r="D9" s="68"/>
      <c r="E9" s="68"/>
      <c r="F9" s="13" t="s">
        <v>18</v>
      </c>
      <c r="G9" s="13" t="s">
        <v>19</v>
      </c>
      <c r="H9" s="68"/>
      <c r="I9" s="68"/>
      <c r="J9" s="13" t="s">
        <v>11</v>
      </c>
      <c r="K9" s="13" t="s">
        <v>12</v>
      </c>
      <c r="L9" s="13" t="s">
        <v>13</v>
      </c>
      <c r="M9" s="13" t="s">
        <v>11</v>
      </c>
      <c r="N9" s="13" t="s">
        <v>12</v>
      </c>
      <c r="O9" s="13" t="s">
        <v>11</v>
      </c>
      <c r="P9" s="13" t="s">
        <v>12</v>
      </c>
      <c r="Q9" s="13" t="s">
        <v>13</v>
      </c>
      <c r="R9" s="13" t="s">
        <v>11</v>
      </c>
      <c r="S9" s="13" t="s">
        <v>12</v>
      </c>
      <c r="T9" s="13" t="s">
        <v>13</v>
      </c>
      <c r="U9" s="13" t="s">
        <v>11</v>
      </c>
      <c r="V9" s="13" t="s">
        <v>12</v>
      </c>
      <c r="W9" s="13" t="s">
        <v>11</v>
      </c>
      <c r="X9" s="13" t="s">
        <v>12</v>
      </c>
      <c r="Y9" s="13" t="s">
        <v>13</v>
      </c>
      <c r="Z9" s="13" t="s">
        <v>11</v>
      </c>
      <c r="AA9" s="13" t="s">
        <v>12</v>
      </c>
      <c r="AB9" s="68"/>
    </row>
    <row r="10" spans="1:28" ht="23.25" customHeight="1">
      <c r="A10" s="13">
        <v>1</v>
      </c>
      <c r="B10" s="13">
        <v>2</v>
      </c>
      <c r="C10" s="13">
        <v>3</v>
      </c>
      <c r="D10" s="13">
        <v>4</v>
      </c>
      <c r="E10" s="13">
        <v>5</v>
      </c>
      <c r="F10" s="13">
        <v>6</v>
      </c>
      <c r="G10" s="13">
        <v>7</v>
      </c>
      <c r="H10" s="13">
        <v>8</v>
      </c>
      <c r="I10" s="13">
        <v>9</v>
      </c>
      <c r="J10" s="13">
        <v>10</v>
      </c>
      <c r="K10" s="13">
        <v>11</v>
      </c>
      <c r="L10" s="13">
        <v>12</v>
      </c>
      <c r="M10" s="13">
        <v>13</v>
      </c>
      <c r="N10" s="13">
        <v>14</v>
      </c>
      <c r="O10" s="13">
        <v>15</v>
      </c>
      <c r="P10" s="13">
        <v>16</v>
      </c>
      <c r="Q10" s="13">
        <v>17</v>
      </c>
      <c r="R10" s="13">
        <v>18</v>
      </c>
      <c r="S10" s="13">
        <v>19</v>
      </c>
      <c r="T10" s="13">
        <v>20</v>
      </c>
      <c r="U10" s="13">
        <v>21</v>
      </c>
      <c r="V10" s="13">
        <v>22</v>
      </c>
      <c r="W10" s="13">
        <v>23</v>
      </c>
      <c r="X10" s="13">
        <v>24</v>
      </c>
      <c r="Y10" s="13">
        <v>25</v>
      </c>
      <c r="Z10" s="13">
        <v>26</v>
      </c>
      <c r="AA10" s="13">
        <v>27</v>
      </c>
      <c r="AB10" s="13">
        <v>28</v>
      </c>
    </row>
    <row r="11" spans="1:28" ht="24" customHeight="1">
      <c r="A11" s="54" t="s">
        <v>23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6"/>
    </row>
    <row r="12" spans="1:28" ht="27.75" customHeight="1">
      <c r="A12" s="14" t="s">
        <v>0</v>
      </c>
      <c r="B12" s="15"/>
      <c r="C12" s="15"/>
      <c r="D12" s="15"/>
      <c r="E12" s="15"/>
      <c r="F12" s="15"/>
      <c r="G12" s="15"/>
      <c r="H12" s="16">
        <v>0</v>
      </c>
      <c r="I12" s="15"/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</row>
    <row r="13" spans="1:28" ht="23.25" customHeight="1">
      <c r="A13" s="54" t="s">
        <v>24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6"/>
    </row>
    <row r="14" spans="1:28" s="1" customFormat="1" ht="135" customHeight="1">
      <c r="A14" s="35" t="s">
        <v>62</v>
      </c>
      <c r="B14" s="36" t="s">
        <v>36</v>
      </c>
      <c r="C14" s="36" t="s">
        <v>29</v>
      </c>
      <c r="D14" s="36" t="s">
        <v>33</v>
      </c>
      <c r="E14" s="35" t="s">
        <v>34</v>
      </c>
      <c r="F14" s="35" t="s">
        <v>35</v>
      </c>
      <c r="G14" s="35" t="s">
        <v>95</v>
      </c>
      <c r="H14" s="37">
        <v>95000000</v>
      </c>
      <c r="I14" s="36" t="s">
        <v>21</v>
      </c>
      <c r="J14" s="37">
        <v>70000000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8">
        <v>233459.87</v>
      </c>
      <c r="Q14" s="38"/>
      <c r="R14" s="38">
        <v>70000000</v>
      </c>
      <c r="S14" s="38">
        <f t="shared" ref="S14:S21" si="0">P14</f>
        <v>233459.87</v>
      </c>
      <c r="T14" s="37">
        <v>0</v>
      </c>
      <c r="U14" s="37">
        <v>0</v>
      </c>
      <c r="V14" s="37">
        <v>0</v>
      </c>
      <c r="W14" s="37">
        <f t="shared" ref="W14:W16" si="1">J14+O14-R14</f>
        <v>0</v>
      </c>
      <c r="X14" s="37">
        <v>0</v>
      </c>
      <c r="Y14" s="37">
        <v>0</v>
      </c>
      <c r="Z14" s="37">
        <v>0</v>
      </c>
      <c r="AA14" s="37">
        <v>0</v>
      </c>
      <c r="AB14" s="39"/>
    </row>
    <row r="15" spans="1:28" ht="133.5" customHeight="1">
      <c r="A15" s="35" t="s">
        <v>63</v>
      </c>
      <c r="B15" s="36" t="s">
        <v>85</v>
      </c>
      <c r="C15" s="36" t="s">
        <v>37</v>
      </c>
      <c r="D15" s="36" t="s">
        <v>38</v>
      </c>
      <c r="E15" s="35" t="s">
        <v>34</v>
      </c>
      <c r="F15" s="35" t="s">
        <v>35</v>
      </c>
      <c r="G15" s="35" t="s">
        <v>78</v>
      </c>
      <c r="H15" s="37">
        <v>90517000</v>
      </c>
      <c r="I15" s="36" t="s">
        <v>21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8">
        <v>0</v>
      </c>
      <c r="Q15" s="38">
        <v>0</v>
      </c>
      <c r="R15" s="38">
        <v>0</v>
      </c>
      <c r="S15" s="38">
        <f>P15</f>
        <v>0</v>
      </c>
      <c r="T15" s="37">
        <v>0</v>
      </c>
      <c r="U15" s="37">
        <v>0</v>
      </c>
      <c r="V15" s="37">
        <v>0</v>
      </c>
      <c r="W15" s="37">
        <f t="shared" si="1"/>
        <v>0</v>
      </c>
      <c r="X15" s="37">
        <v>0</v>
      </c>
      <c r="Y15" s="37">
        <v>0</v>
      </c>
      <c r="Z15" s="37">
        <v>0</v>
      </c>
      <c r="AA15" s="37">
        <v>0</v>
      </c>
      <c r="AB15" s="19"/>
    </row>
    <row r="16" spans="1:28" ht="133.5" customHeight="1">
      <c r="A16" s="35" t="s">
        <v>64</v>
      </c>
      <c r="B16" s="36" t="s">
        <v>86</v>
      </c>
      <c r="C16" s="36" t="s">
        <v>29</v>
      </c>
      <c r="D16" s="36" t="s">
        <v>39</v>
      </c>
      <c r="E16" s="35" t="s">
        <v>34</v>
      </c>
      <c r="F16" s="35" t="s">
        <v>35</v>
      </c>
      <c r="G16" s="35" t="s">
        <v>66</v>
      </c>
      <c r="H16" s="37">
        <v>85000000</v>
      </c>
      <c r="I16" s="36" t="s">
        <v>21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8"/>
      <c r="Q16" s="38">
        <v>0</v>
      </c>
      <c r="R16" s="38">
        <v>0</v>
      </c>
      <c r="S16" s="38">
        <f t="shared" si="0"/>
        <v>0</v>
      </c>
      <c r="T16" s="37">
        <v>0</v>
      </c>
      <c r="U16" s="37">
        <v>0</v>
      </c>
      <c r="V16" s="37">
        <v>0</v>
      </c>
      <c r="W16" s="37">
        <f t="shared" si="1"/>
        <v>0</v>
      </c>
      <c r="X16" s="37">
        <v>0</v>
      </c>
      <c r="Y16" s="37">
        <v>0</v>
      </c>
      <c r="Z16" s="37">
        <v>0</v>
      </c>
      <c r="AA16" s="37">
        <v>0</v>
      </c>
      <c r="AB16" s="19"/>
    </row>
    <row r="17" spans="1:28" ht="133.5" customHeight="1">
      <c r="A17" s="26" t="s">
        <v>65</v>
      </c>
      <c r="B17" s="31" t="s">
        <v>44</v>
      </c>
      <c r="C17" s="36" t="s">
        <v>29</v>
      </c>
      <c r="D17" s="27" t="s">
        <v>45</v>
      </c>
      <c r="E17" s="35" t="s">
        <v>46</v>
      </c>
      <c r="F17" s="35" t="s">
        <v>47</v>
      </c>
      <c r="G17" s="17"/>
      <c r="H17" s="23">
        <v>83115400</v>
      </c>
      <c r="I17" s="27" t="s">
        <v>21</v>
      </c>
      <c r="J17" s="23">
        <v>83115400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8">
        <v>576729.79</v>
      </c>
      <c r="Q17" s="28">
        <v>0</v>
      </c>
      <c r="R17" s="28">
        <v>0</v>
      </c>
      <c r="S17" s="38">
        <f t="shared" si="0"/>
        <v>576729.79</v>
      </c>
      <c r="T17" s="23">
        <v>0</v>
      </c>
      <c r="U17" s="23">
        <v>0</v>
      </c>
      <c r="V17" s="23">
        <v>0</v>
      </c>
      <c r="W17" s="23">
        <f t="shared" ref="W17:W22" si="2">J17+O17-R17</f>
        <v>83115400</v>
      </c>
      <c r="X17" s="23">
        <v>0</v>
      </c>
      <c r="Y17" s="23">
        <v>0</v>
      </c>
      <c r="Z17" s="23">
        <v>0</v>
      </c>
      <c r="AA17" s="23">
        <v>0</v>
      </c>
      <c r="AB17" s="19"/>
    </row>
    <row r="18" spans="1:28" ht="133.5" customHeight="1">
      <c r="A18" s="26" t="s">
        <v>28</v>
      </c>
      <c r="B18" s="31" t="s">
        <v>49</v>
      </c>
      <c r="C18" s="36" t="s">
        <v>29</v>
      </c>
      <c r="D18" s="27" t="s">
        <v>50</v>
      </c>
      <c r="E18" s="35" t="s">
        <v>48</v>
      </c>
      <c r="F18" s="35" t="s">
        <v>47</v>
      </c>
      <c r="G18" s="17"/>
      <c r="H18" s="23">
        <v>95000000</v>
      </c>
      <c r="I18" s="27" t="s">
        <v>21</v>
      </c>
      <c r="J18" s="23">
        <v>95000000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8">
        <v>629342.47</v>
      </c>
      <c r="Q18" s="28">
        <v>0</v>
      </c>
      <c r="R18" s="28">
        <v>0</v>
      </c>
      <c r="S18" s="38">
        <f t="shared" si="0"/>
        <v>629342.47</v>
      </c>
      <c r="T18" s="23">
        <v>0</v>
      </c>
      <c r="U18" s="23">
        <v>0</v>
      </c>
      <c r="V18" s="23">
        <v>0</v>
      </c>
      <c r="W18" s="37">
        <f t="shared" si="2"/>
        <v>95000000</v>
      </c>
      <c r="X18" s="23">
        <v>0</v>
      </c>
      <c r="Y18" s="23">
        <v>0</v>
      </c>
      <c r="Z18" s="23">
        <v>0</v>
      </c>
      <c r="AA18" s="23">
        <v>0</v>
      </c>
      <c r="AB18" s="19"/>
    </row>
    <row r="19" spans="1:28" ht="133.5" customHeight="1">
      <c r="A19" s="26" t="s">
        <v>30</v>
      </c>
      <c r="B19" s="31" t="s">
        <v>51</v>
      </c>
      <c r="C19" s="36" t="s">
        <v>29</v>
      </c>
      <c r="D19" s="27" t="s">
        <v>52</v>
      </c>
      <c r="E19" s="35" t="s">
        <v>53</v>
      </c>
      <c r="F19" s="35" t="s">
        <v>54</v>
      </c>
      <c r="G19" s="17"/>
      <c r="H19" s="23">
        <v>85000000</v>
      </c>
      <c r="I19" s="27" t="s">
        <v>21</v>
      </c>
      <c r="J19" s="23">
        <v>83371300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8">
        <v>554430.56999999995</v>
      </c>
      <c r="Q19" s="28">
        <v>0</v>
      </c>
      <c r="R19" s="28">
        <v>0</v>
      </c>
      <c r="S19" s="38">
        <f t="shared" si="0"/>
        <v>554430.56999999995</v>
      </c>
      <c r="T19" s="23">
        <v>0</v>
      </c>
      <c r="U19" s="23">
        <v>0</v>
      </c>
      <c r="V19" s="23">
        <v>0</v>
      </c>
      <c r="W19" s="37">
        <f t="shared" si="2"/>
        <v>83371300</v>
      </c>
      <c r="X19" s="23">
        <v>0</v>
      </c>
      <c r="Y19" s="23">
        <v>0</v>
      </c>
      <c r="Z19" s="23">
        <v>0</v>
      </c>
      <c r="AA19" s="23">
        <v>0</v>
      </c>
      <c r="AB19" s="19"/>
    </row>
    <row r="20" spans="1:28" ht="133.5" customHeight="1">
      <c r="A20" s="26" t="s">
        <v>31</v>
      </c>
      <c r="B20" s="31" t="s">
        <v>55</v>
      </c>
      <c r="C20" s="36" t="s">
        <v>29</v>
      </c>
      <c r="D20" s="27" t="s">
        <v>56</v>
      </c>
      <c r="E20" s="35" t="s">
        <v>57</v>
      </c>
      <c r="F20" s="35" t="s">
        <v>54</v>
      </c>
      <c r="G20" s="17"/>
      <c r="H20" s="23">
        <v>95000000</v>
      </c>
      <c r="I20" s="27" t="s">
        <v>21</v>
      </c>
      <c r="J20" s="23">
        <v>95000000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8">
        <v>568828.77</v>
      </c>
      <c r="Q20" s="28">
        <v>0</v>
      </c>
      <c r="R20" s="28">
        <v>0</v>
      </c>
      <c r="S20" s="38">
        <f t="shared" si="0"/>
        <v>568828.77</v>
      </c>
      <c r="T20" s="23">
        <v>0</v>
      </c>
      <c r="U20" s="23">
        <v>0</v>
      </c>
      <c r="V20" s="23">
        <v>0</v>
      </c>
      <c r="W20" s="37">
        <f t="shared" si="2"/>
        <v>95000000</v>
      </c>
      <c r="X20" s="23">
        <v>0</v>
      </c>
      <c r="Y20" s="23">
        <v>0</v>
      </c>
      <c r="Z20" s="23">
        <v>0</v>
      </c>
      <c r="AA20" s="23">
        <v>0</v>
      </c>
      <c r="AB20" s="19"/>
    </row>
    <row r="21" spans="1:28" ht="133.5" customHeight="1">
      <c r="A21" s="26" t="s">
        <v>43</v>
      </c>
      <c r="B21" s="31" t="s">
        <v>58</v>
      </c>
      <c r="C21" s="36" t="s">
        <v>29</v>
      </c>
      <c r="D21" s="27" t="s">
        <v>59</v>
      </c>
      <c r="E21" s="35" t="s">
        <v>60</v>
      </c>
      <c r="F21" s="35" t="s">
        <v>61</v>
      </c>
      <c r="G21" s="17"/>
      <c r="H21" s="23">
        <v>98371300</v>
      </c>
      <c r="I21" s="27" t="s">
        <v>21</v>
      </c>
      <c r="J21" s="23">
        <v>30000000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8">
        <v>203835.62</v>
      </c>
      <c r="Q21" s="28">
        <v>0</v>
      </c>
      <c r="R21" s="28">
        <v>0</v>
      </c>
      <c r="S21" s="38">
        <f t="shared" si="0"/>
        <v>203835.62</v>
      </c>
      <c r="T21" s="23">
        <v>0</v>
      </c>
      <c r="U21" s="23">
        <v>0</v>
      </c>
      <c r="V21" s="23">
        <v>0</v>
      </c>
      <c r="W21" s="23">
        <f t="shared" si="2"/>
        <v>30000000</v>
      </c>
      <c r="X21" s="23">
        <v>0</v>
      </c>
      <c r="Y21" s="23">
        <v>0</v>
      </c>
      <c r="Z21" s="23">
        <v>0</v>
      </c>
      <c r="AA21" s="23">
        <v>0</v>
      </c>
      <c r="AB21" s="19"/>
    </row>
    <row r="22" spans="1:28" ht="133.5" customHeight="1">
      <c r="A22" s="26" t="s">
        <v>67</v>
      </c>
      <c r="B22" s="31" t="s">
        <v>68</v>
      </c>
      <c r="C22" s="36" t="s">
        <v>69</v>
      </c>
      <c r="D22" s="27" t="s">
        <v>70</v>
      </c>
      <c r="E22" s="35" t="s">
        <v>71</v>
      </c>
      <c r="F22" s="35" t="s">
        <v>72</v>
      </c>
      <c r="G22" s="17"/>
      <c r="H22" s="23">
        <v>140517000</v>
      </c>
      <c r="I22" s="27" t="s">
        <v>21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8">
        <v>0</v>
      </c>
      <c r="Q22" s="28">
        <v>0</v>
      </c>
      <c r="R22" s="28">
        <v>0</v>
      </c>
      <c r="S22" s="38">
        <f t="shared" ref="S22" si="3">P22</f>
        <v>0</v>
      </c>
      <c r="T22" s="23">
        <v>0</v>
      </c>
      <c r="U22" s="23">
        <v>0</v>
      </c>
      <c r="V22" s="23">
        <v>0</v>
      </c>
      <c r="W22" s="23">
        <f t="shared" si="2"/>
        <v>0</v>
      </c>
      <c r="X22" s="23">
        <v>0</v>
      </c>
      <c r="Y22" s="23">
        <v>0</v>
      </c>
      <c r="Z22" s="23">
        <v>0</v>
      </c>
      <c r="AA22" s="23">
        <v>0</v>
      </c>
      <c r="AB22" s="19"/>
    </row>
    <row r="23" spans="1:28" ht="133.5" customHeight="1">
      <c r="A23" s="26" t="s">
        <v>73</v>
      </c>
      <c r="B23" s="31" t="s">
        <v>74</v>
      </c>
      <c r="C23" s="36" t="s">
        <v>69</v>
      </c>
      <c r="D23" s="27" t="s">
        <v>75</v>
      </c>
      <c r="E23" s="35" t="s">
        <v>76</v>
      </c>
      <c r="F23" s="35" t="s">
        <v>77</v>
      </c>
      <c r="G23" s="17"/>
      <c r="H23" s="23">
        <v>130000000</v>
      </c>
      <c r="I23" s="27" t="s">
        <v>21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8">
        <v>0</v>
      </c>
      <c r="Q23" s="28">
        <v>0</v>
      </c>
      <c r="R23" s="28">
        <v>0</v>
      </c>
      <c r="S23" s="38">
        <f t="shared" ref="S23" si="4">P23</f>
        <v>0</v>
      </c>
      <c r="T23" s="23">
        <v>0</v>
      </c>
      <c r="U23" s="23">
        <v>0</v>
      </c>
      <c r="V23" s="23">
        <v>0</v>
      </c>
      <c r="W23" s="23">
        <f t="shared" ref="W23" si="5">J23+O23-R23</f>
        <v>0</v>
      </c>
      <c r="X23" s="23">
        <v>0</v>
      </c>
      <c r="Y23" s="23">
        <v>0</v>
      </c>
      <c r="Z23" s="23">
        <v>0</v>
      </c>
      <c r="AA23" s="23">
        <v>0</v>
      </c>
      <c r="AB23" s="19"/>
    </row>
    <row r="24" spans="1:28" ht="25.5" customHeight="1">
      <c r="A24" s="14" t="s">
        <v>1</v>
      </c>
      <c r="B24" s="21"/>
      <c r="C24" s="21"/>
      <c r="D24" s="21"/>
      <c r="E24" s="21"/>
      <c r="F24" s="21"/>
      <c r="G24" s="21"/>
      <c r="H24" s="45">
        <f>SUM(H14:H23)</f>
        <v>997520700</v>
      </c>
      <c r="I24" s="45">
        <f t="shared" ref="I24:AA24" si="6">SUM(I14:I22)</f>
        <v>0</v>
      </c>
      <c r="J24" s="45">
        <f t="shared" si="6"/>
        <v>456486700</v>
      </c>
      <c r="K24" s="45">
        <f t="shared" si="6"/>
        <v>0</v>
      </c>
      <c r="L24" s="45">
        <f t="shared" si="6"/>
        <v>0</v>
      </c>
      <c r="M24" s="45">
        <f t="shared" si="6"/>
        <v>0</v>
      </c>
      <c r="N24" s="45">
        <f t="shared" si="6"/>
        <v>0</v>
      </c>
      <c r="O24" s="45">
        <f t="shared" si="6"/>
        <v>0</v>
      </c>
      <c r="P24" s="45">
        <f t="shared" si="6"/>
        <v>2766627.09</v>
      </c>
      <c r="Q24" s="45">
        <f t="shared" si="6"/>
        <v>0</v>
      </c>
      <c r="R24" s="45">
        <f t="shared" si="6"/>
        <v>70000000</v>
      </c>
      <c r="S24" s="45">
        <f t="shared" si="6"/>
        <v>2766627.09</v>
      </c>
      <c r="T24" s="45">
        <f t="shared" si="6"/>
        <v>0</v>
      </c>
      <c r="U24" s="45">
        <f t="shared" si="6"/>
        <v>0</v>
      </c>
      <c r="V24" s="45">
        <f t="shared" si="6"/>
        <v>0</v>
      </c>
      <c r="W24" s="45">
        <f>SUM(W14:W23)</f>
        <v>386486700</v>
      </c>
      <c r="X24" s="45">
        <f t="shared" si="6"/>
        <v>0</v>
      </c>
      <c r="Y24" s="45">
        <f t="shared" si="6"/>
        <v>0</v>
      </c>
      <c r="Z24" s="45">
        <f t="shared" si="6"/>
        <v>0</v>
      </c>
      <c r="AA24" s="45">
        <f t="shared" si="6"/>
        <v>0</v>
      </c>
      <c r="AB24" s="16">
        <v>0</v>
      </c>
    </row>
    <row r="25" spans="1:28" ht="30.75" customHeight="1">
      <c r="A25" s="54" t="s">
        <v>25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6"/>
    </row>
    <row r="26" spans="1:28" ht="72.75" customHeight="1">
      <c r="A26" s="26" t="s">
        <v>32</v>
      </c>
      <c r="B26" s="40" t="s">
        <v>40</v>
      </c>
      <c r="C26" s="40" t="s">
        <v>41</v>
      </c>
      <c r="D26" s="41" t="s">
        <v>42</v>
      </c>
      <c r="E26" s="42">
        <v>43857</v>
      </c>
      <c r="F26" s="42">
        <v>46016</v>
      </c>
      <c r="G26" s="42"/>
      <c r="H26" s="43">
        <v>100000000</v>
      </c>
      <c r="I26" s="18" t="s">
        <v>21</v>
      </c>
      <c r="J26" s="44">
        <v>100000000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8219.18</v>
      </c>
      <c r="Q26" s="44">
        <v>0</v>
      </c>
      <c r="R26" s="44">
        <v>0</v>
      </c>
      <c r="S26" s="44">
        <f>P26</f>
        <v>8219.18</v>
      </c>
      <c r="T26" s="44">
        <v>0</v>
      </c>
      <c r="U26" s="44">
        <v>0</v>
      </c>
      <c r="V26" s="44">
        <v>0</v>
      </c>
      <c r="W26" s="44">
        <f>J26+O26-R26</f>
        <v>100000000</v>
      </c>
      <c r="X26" s="44">
        <v>0</v>
      </c>
      <c r="Y26" s="44">
        <v>0</v>
      </c>
      <c r="Z26" s="44">
        <v>0</v>
      </c>
      <c r="AA26" s="44">
        <v>0</v>
      </c>
      <c r="AB26" s="34"/>
    </row>
    <row r="27" spans="1:28" ht="108.6" customHeight="1">
      <c r="A27" s="26" t="s">
        <v>79</v>
      </c>
      <c r="B27" s="40" t="s">
        <v>81</v>
      </c>
      <c r="C27" s="40" t="s">
        <v>82</v>
      </c>
      <c r="D27" s="41" t="s">
        <v>80</v>
      </c>
      <c r="E27" s="42">
        <v>44354</v>
      </c>
      <c r="F27" s="42">
        <v>44545</v>
      </c>
      <c r="G27" s="42"/>
      <c r="H27" s="43">
        <v>108114000</v>
      </c>
      <c r="I27" s="18" t="s">
        <v>21</v>
      </c>
      <c r="J27" s="44">
        <v>108114000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f>P27</f>
        <v>0</v>
      </c>
      <c r="T27" s="44">
        <v>0</v>
      </c>
      <c r="U27" s="44">
        <v>0</v>
      </c>
      <c r="V27" s="44">
        <v>0</v>
      </c>
      <c r="W27" s="44">
        <f>J27+O27-R27</f>
        <v>108114000</v>
      </c>
      <c r="X27" s="44">
        <v>0</v>
      </c>
      <c r="Y27" s="44">
        <v>0</v>
      </c>
      <c r="Z27" s="44">
        <v>0</v>
      </c>
      <c r="AA27" s="44">
        <v>0</v>
      </c>
      <c r="AB27" s="46"/>
    </row>
    <row r="28" spans="1:28" ht="18.75" customHeight="1">
      <c r="A28" s="14" t="s">
        <v>2</v>
      </c>
      <c r="B28" s="29"/>
      <c r="C28" s="29"/>
      <c r="D28" s="29"/>
      <c r="E28" s="29"/>
      <c r="F28" s="29"/>
      <c r="G28" s="29"/>
      <c r="H28" s="30">
        <f>SUM(H26:H27)</f>
        <v>208114000</v>
      </c>
      <c r="I28" s="29"/>
      <c r="J28" s="30">
        <f>SUM(J26:J27)</f>
        <v>208114000</v>
      </c>
      <c r="K28" s="30">
        <f t="shared" ref="K28:AA28" si="7">SUM(K26:K27)</f>
        <v>0</v>
      </c>
      <c r="L28" s="30">
        <f t="shared" si="7"/>
        <v>0</v>
      </c>
      <c r="M28" s="30">
        <f t="shared" si="7"/>
        <v>0</v>
      </c>
      <c r="N28" s="30">
        <f t="shared" si="7"/>
        <v>0</v>
      </c>
      <c r="O28" s="30">
        <f t="shared" si="7"/>
        <v>0</v>
      </c>
      <c r="P28" s="30">
        <f t="shared" si="7"/>
        <v>8219.18</v>
      </c>
      <c r="Q28" s="30">
        <f t="shared" si="7"/>
        <v>0</v>
      </c>
      <c r="R28" s="30">
        <f t="shared" si="7"/>
        <v>0</v>
      </c>
      <c r="S28" s="30">
        <f t="shared" si="7"/>
        <v>8219.18</v>
      </c>
      <c r="T28" s="30">
        <f t="shared" si="7"/>
        <v>0</v>
      </c>
      <c r="U28" s="30">
        <f t="shared" si="7"/>
        <v>0</v>
      </c>
      <c r="V28" s="30">
        <f t="shared" si="7"/>
        <v>0</v>
      </c>
      <c r="W28" s="30">
        <f t="shared" si="7"/>
        <v>208114000</v>
      </c>
      <c r="X28" s="30">
        <f t="shared" si="7"/>
        <v>0</v>
      </c>
      <c r="Y28" s="30">
        <f t="shared" si="7"/>
        <v>0</v>
      </c>
      <c r="Z28" s="30">
        <f t="shared" si="7"/>
        <v>0</v>
      </c>
      <c r="AA28" s="30">
        <f t="shared" si="7"/>
        <v>0</v>
      </c>
      <c r="AB28" s="30" t="e">
        <f>#REF!</f>
        <v>#REF!</v>
      </c>
    </row>
    <row r="29" spans="1:28" ht="23.25" customHeight="1">
      <c r="A29" s="54" t="s">
        <v>26</v>
      </c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6"/>
    </row>
    <row r="30" spans="1:28" ht="15" customHeight="1">
      <c r="A30" s="14" t="s">
        <v>22</v>
      </c>
      <c r="B30" s="15"/>
      <c r="C30" s="15"/>
      <c r="D30" s="15"/>
      <c r="E30" s="15"/>
      <c r="F30" s="15"/>
      <c r="G30" s="15"/>
      <c r="H30" s="16">
        <v>0</v>
      </c>
      <c r="I30" s="15"/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</row>
    <row r="31" spans="1:28" ht="37.5" customHeight="1">
      <c r="A31" s="20" t="s">
        <v>3</v>
      </c>
      <c r="B31" s="21"/>
      <c r="C31" s="21"/>
      <c r="D31" s="21"/>
      <c r="E31" s="21"/>
      <c r="F31" s="21"/>
      <c r="G31" s="21"/>
      <c r="H31" s="45">
        <f>H24+H28</f>
        <v>1205634700</v>
      </c>
      <c r="I31" s="45"/>
      <c r="J31" s="45">
        <f t="shared" ref="J31:AA31" si="8">J28+J24</f>
        <v>664600700</v>
      </c>
      <c r="K31" s="45">
        <f t="shared" si="8"/>
        <v>0</v>
      </c>
      <c r="L31" s="45">
        <f t="shared" si="8"/>
        <v>0</v>
      </c>
      <c r="M31" s="45">
        <f t="shared" si="8"/>
        <v>0</v>
      </c>
      <c r="N31" s="45">
        <f t="shared" si="8"/>
        <v>0</v>
      </c>
      <c r="O31" s="45">
        <f t="shared" si="8"/>
        <v>0</v>
      </c>
      <c r="P31" s="45">
        <f t="shared" si="8"/>
        <v>2774846.27</v>
      </c>
      <c r="Q31" s="45">
        <f t="shared" si="8"/>
        <v>0</v>
      </c>
      <c r="R31" s="45">
        <f t="shared" si="8"/>
        <v>70000000</v>
      </c>
      <c r="S31" s="45">
        <f t="shared" si="8"/>
        <v>2774846.27</v>
      </c>
      <c r="T31" s="45">
        <f t="shared" si="8"/>
        <v>0</v>
      </c>
      <c r="U31" s="45">
        <f t="shared" si="8"/>
        <v>0</v>
      </c>
      <c r="V31" s="45">
        <f t="shared" si="8"/>
        <v>0</v>
      </c>
      <c r="W31" s="45">
        <f t="shared" si="8"/>
        <v>594600700</v>
      </c>
      <c r="X31" s="45">
        <f t="shared" si="8"/>
        <v>0</v>
      </c>
      <c r="Y31" s="45">
        <f t="shared" si="8"/>
        <v>0</v>
      </c>
      <c r="Z31" s="45">
        <f t="shared" si="8"/>
        <v>0</v>
      </c>
      <c r="AA31" s="45">
        <f t="shared" si="8"/>
        <v>0</v>
      </c>
      <c r="AB31" s="22">
        <v>0</v>
      </c>
    </row>
    <row r="32" spans="1:28" ht="87" customHeight="1">
      <c r="B32" s="32" t="s">
        <v>83</v>
      </c>
      <c r="C32" s="32"/>
      <c r="D32" s="33"/>
      <c r="E32" s="33"/>
      <c r="F32" s="33"/>
      <c r="G32" s="33"/>
      <c r="H32" s="33"/>
      <c r="J32" s="33"/>
      <c r="O32" s="33" t="s">
        <v>84</v>
      </c>
    </row>
    <row r="33" spans="2:15" ht="12.4" customHeight="1">
      <c r="B33" s="33"/>
      <c r="C33" s="33"/>
      <c r="D33" s="33"/>
      <c r="E33" s="33"/>
      <c r="F33" s="33"/>
      <c r="G33" s="33"/>
      <c r="H33" s="33"/>
      <c r="I33" s="33"/>
      <c r="J33" s="33"/>
    </row>
    <row r="34" spans="2:15" ht="51" customHeight="1">
      <c r="B34" s="47" t="s">
        <v>87</v>
      </c>
      <c r="C34" s="47"/>
      <c r="D34" s="47"/>
      <c r="E34" s="47"/>
      <c r="F34" s="33"/>
      <c r="G34" s="33"/>
      <c r="H34" s="33"/>
      <c r="J34" s="33"/>
      <c r="L34" s="25"/>
      <c r="O34" s="33" t="s">
        <v>88</v>
      </c>
    </row>
    <row r="35" spans="2:15" ht="12.4" customHeight="1"/>
  </sheetData>
  <mergeCells count="28">
    <mergeCell ref="A2:AB2"/>
    <mergeCell ref="A4:AB4"/>
    <mergeCell ref="C7:C9"/>
    <mergeCell ref="D7:D9"/>
    <mergeCell ref="E7:E9"/>
    <mergeCell ref="AB7:AB9"/>
    <mergeCell ref="B5:G5"/>
    <mergeCell ref="H5:I5"/>
    <mergeCell ref="R8:T8"/>
    <mergeCell ref="U8:V8"/>
    <mergeCell ref="F7:G8"/>
    <mergeCell ref="H7:H9"/>
    <mergeCell ref="I7:I9"/>
    <mergeCell ref="J7:N7"/>
    <mergeCell ref="J8:L8"/>
    <mergeCell ref="M8:N8"/>
    <mergeCell ref="B34:E34"/>
    <mergeCell ref="W7:AA7"/>
    <mergeCell ref="W8:Y8"/>
    <mergeCell ref="Z8:AA8"/>
    <mergeCell ref="A29:AB29"/>
    <mergeCell ref="A11:AB11"/>
    <mergeCell ref="A13:AB13"/>
    <mergeCell ref="A25:AB25"/>
    <mergeCell ref="O7:Q8"/>
    <mergeCell ref="R7:V7"/>
    <mergeCell ref="A7:A9"/>
    <mergeCell ref="B7:B9"/>
  </mergeCells>
  <pageMargins left="0.39370078740157483" right="0.15748031496062992" top="0.15748031496062992" bottom="0.19685039370078741" header="0.15748031496062992" footer="0.19685039370078741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Долговая книга (967)</vt:lpstr>
      <vt:lpstr>'Долговая книга (967)'!Заголовки_для_печати</vt:lpstr>
    </vt:vector>
  </TitlesOfParts>
  <Company>ГФУ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Глушкова Светлана Геннадьевна</cp:lastModifiedBy>
  <cp:lastPrinted>2021-09-10T06:13:09Z</cp:lastPrinted>
  <dcterms:created xsi:type="dcterms:W3CDTF">2007-04-03T07:32:34Z</dcterms:created>
  <dcterms:modified xsi:type="dcterms:W3CDTF">2021-09-30T06:37:30Z</dcterms:modified>
</cp:coreProperties>
</file>