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I26" i="8"/>
  <c r="J26"/>
  <c r="K26"/>
  <c r="L26"/>
  <c r="M26"/>
  <c r="N26"/>
  <c r="O26"/>
  <c r="P26"/>
  <c r="Q26"/>
  <c r="R26"/>
  <c r="T26"/>
  <c r="U26"/>
  <c r="V26"/>
  <c r="X26"/>
  <c r="Y26"/>
  <c r="Z26"/>
  <c r="AA26"/>
  <c r="H26"/>
  <c r="H29" s="1"/>
  <c r="W25"/>
  <c r="W26" s="1"/>
  <c r="S25"/>
  <c r="W24"/>
  <c r="S24"/>
  <c r="S23"/>
  <c r="S26" s="1"/>
  <c r="P21"/>
  <c r="J21"/>
  <c r="K21"/>
  <c r="L21"/>
  <c r="M21"/>
  <c r="N21"/>
  <c r="O21"/>
  <c r="Q21"/>
  <c r="R21"/>
  <c r="T21"/>
  <c r="U21"/>
  <c r="V21"/>
  <c r="X21"/>
  <c r="Y21"/>
  <c r="Z21"/>
  <c r="AA21"/>
  <c r="H21"/>
  <c r="O29" l="1"/>
  <c r="S20"/>
  <c r="W20"/>
  <c r="S19" l="1"/>
  <c r="W19"/>
  <c r="S14"/>
  <c r="S15"/>
  <c r="S16"/>
  <c r="S17"/>
  <c r="S18"/>
  <c r="W18"/>
  <c r="W17"/>
  <c r="W16"/>
  <c r="W15"/>
  <c r="W14"/>
  <c r="W23"/>
  <c r="AB26"/>
  <c r="S21" l="1"/>
  <c r="S29" s="1"/>
  <c r="W21"/>
  <c r="L29"/>
  <c r="AA29"/>
  <c r="Y29"/>
  <c r="V29"/>
  <c r="Q29"/>
  <c r="M29"/>
  <c r="K29"/>
  <c r="U29"/>
  <c r="N29"/>
  <c r="Z29"/>
  <c r="X29"/>
  <c r="T29"/>
  <c r="P29"/>
  <c r="W29" l="1"/>
  <c r="H5" s="1"/>
  <c r="R29"/>
  <c r="J29"/>
</calcChain>
</file>

<file path=xl/sharedStrings.xml><?xml version="1.0" encoding="utf-8"?>
<sst xmlns="http://schemas.openxmlformats.org/spreadsheetml/2006/main" count="124" uniqueCount="87">
  <si>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</si>
  <si>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</si>
  <si>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</si>
  <si>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</si>
  <si>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</si>
  <si>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</si>
  <si>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</si>
  <si>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</si>
  <si>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</si>
  <si>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</si>
  <si>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</si>
  <si>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</si>
  <si>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</si>
  <si>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</si>
  <si>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Муниципальная долговая книга  МО ГО "Усинск"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</si>
  <si>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</si>
  <si>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</si>
  <si>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</si>
  <si>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</si>
  <si>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</si>
  <si>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</si>
  <si>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</si>
  <si>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</si>
  <si>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</si>
  <si>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</si>
  <si>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</si>
  <si>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</si>
  <si>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</si>
  <si>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2.5</t>
  </si>
  <si>
    <t>Публичное акционерное общество "Сбербанк России"</t>
  </si>
  <si>
    <t>2.6</t>
  </si>
  <si>
    <t>2.7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</si>
  <si>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</si>
  <si>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</si>
  <si>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</si>
  <si>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</si>
  <si>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Долгосрочный, Договор об открытии невозобновляемой кредитной линии в сумме  83 115 400 рублей от 19.05.2020 года № 36 НКЛ</t>
  </si>
  <si>
    <t>Муниципальный контракт № ЭА-036/20 от 19.05.2020 года на оказание услуг по предоставлению кредитных средств в форме невозобновляемой кредитной линии</t>
  </si>
  <si>
    <t>19.05.2020</t>
  </si>
  <si>
    <t>23.12.2022</t>
  </si>
  <si>
    <t>25.05.2020</t>
  </si>
  <si>
    <t>Долгосрочный, Договор об открытии невозобновляемой кредитной линии в сумме  95 000 000 рублей от 25.05.2020 года № 37 НКЛ</t>
  </si>
  <si>
    <t>Муниципальный контракт № ЭА-037/20 от 25.05.2020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</si>
  <si>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в сумме 85 000 000 рублей от 09.06.2020 года № 41 НКЛ</t>
  </si>
  <si>
    <t>Муниципальный контракт № ЭА-041/20 от 09.06.2020 года на оказание услуг по предоставлению кредитных средств в форме невозобновляемой кредитной линии</t>
  </si>
  <si>
    <t>09.06.2020</t>
  </si>
  <si>
    <t>13.12.2022</t>
  </si>
  <si>
    <t>Долгосрочный, Договор об открытии невозобновляемой кредитной линии в сумме 95 000 000 рублей от 15.06.2020 года № 40 НКЛ</t>
  </si>
  <si>
    <t>Муниципальный контракт № ЭА-040/20 от 15.06.2020 года на оказание услуг по предоставлению кредитных средств в форме невозобновляемой кредитной линии</t>
  </si>
  <si>
    <t>15.06.2020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</si>
  <si>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</si>
  <si>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</si>
  <si>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</si>
  <si>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</si>
  <si>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</si>
  <si>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</si>
  <si>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</si>
  <si>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</si>
  <si>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</si>
  <si>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</si>
  <si>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</si>
  <si>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</si>
  <si>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</si>
  <si>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Долгосрочный, Муниципальный контракт об открытии возобновляемой кредитной линии в сумме 130 000 000 рублей от 01.06.2021 года № ЭА-102/21</t>
  </si>
  <si>
    <t>Муниципальный контракт № ЭА-102/21 от 01.06.2021 года на оказание услуг по предоставлению кредитных средств в форме возобновляемой кредитной линии</t>
  </si>
  <si>
    <t>22.11.2021</t>
  </si>
  <si>
    <t>21.11.2023</t>
  </si>
  <si>
    <t>Глава городского округа-руководитель администрации</t>
  </si>
  <si>
    <t>Н.З. Такаев</t>
  </si>
  <si>
    <t>27.01.2022</t>
  </si>
  <si>
    <t>03.03.2022</t>
  </si>
  <si>
    <t>3.2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</si>
  <si>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10.03.2022 №07-08-18/5</t>
  </si>
  <si>
    <t>Управление Федерального казначейства по Республике Коми</t>
  </si>
  <si>
    <t>19.04.2022</t>
  </si>
  <si>
    <t>пункт 3 статьи 93.6 Бюджетного кодекса РФ</t>
  </si>
  <si>
    <t>Руководитель Финуправления АМО "Усинск"</t>
  </si>
  <si>
    <t>С.К. Росликова</t>
  </si>
  <si>
    <t>по состоянию на 01.10.2022 г.</t>
  </si>
  <si>
    <t>Объем муниципального долга МО ГО "Усинск" по состоянию на 01.10.2022 г.</t>
  </si>
  <si>
    <t>Задолженность на 01.09.2022 года</t>
  </si>
  <si>
    <t>Начислено (получено) в сентябре 2022 года</t>
  </si>
  <si>
    <t>Погашено в сентябре 2022 года</t>
  </si>
  <si>
    <t>Остаток задолженности на 01.10.2022 года</t>
  </si>
  <si>
    <t>3.3</t>
  </si>
  <si>
    <t>Соглашение о предоставлении бюджетного кредита от 23.09.2022 года № 3</t>
  </si>
  <si>
    <t>Приказ Минфина Республики Коми от 01.09.2022 № 207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</si>
</sst>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/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3"/>
  <sheetViews>
    <sheetView tabSelected="1" topLeftCell="A18" zoomScale="67" zoomScaleNormal="67" workbookViewId="0">
      <selection activeCell="P24" sqref="P24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57" customHeight="1">
      <c r="A2" s="66" t="s">
        <v>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6" t="s">
        <v>78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35.25" customHeight="1">
      <c r="A5" s="1"/>
      <c r="B5" s="68" t="s">
        <v>79</v>
      </c>
      <c r="C5" s="68"/>
      <c r="D5" s="68"/>
      <c r="E5" s="68"/>
      <c r="F5" s="68"/>
      <c r="G5" s="68"/>
      <c r="H5" s="69">
        <f>W29</f>
        <v>737751400</v>
      </c>
      <c r="I5" s="70"/>
      <c r="J5" s="22" t="s">
        <v>15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28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3" t="s">
        <v>16</v>
      </c>
      <c r="B7" s="63" t="s">
        <v>4</v>
      </c>
      <c r="C7" s="63" t="s">
        <v>5</v>
      </c>
      <c r="D7" s="63" t="s">
        <v>27</v>
      </c>
      <c r="E7" s="63" t="s">
        <v>6</v>
      </c>
      <c r="F7" s="71" t="s">
        <v>17</v>
      </c>
      <c r="G7" s="72"/>
      <c r="H7" s="63" t="s">
        <v>7</v>
      </c>
      <c r="I7" s="63" t="s">
        <v>8</v>
      </c>
      <c r="J7" s="60" t="s">
        <v>80</v>
      </c>
      <c r="K7" s="61"/>
      <c r="L7" s="61"/>
      <c r="M7" s="61"/>
      <c r="N7" s="62"/>
      <c r="O7" s="54" t="s">
        <v>81</v>
      </c>
      <c r="P7" s="55"/>
      <c r="Q7" s="56"/>
      <c r="R7" s="60" t="s">
        <v>82</v>
      </c>
      <c r="S7" s="61"/>
      <c r="T7" s="61"/>
      <c r="U7" s="61"/>
      <c r="V7" s="62"/>
      <c r="W7" s="45" t="s">
        <v>83</v>
      </c>
      <c r="X7" s="46"/>
      <c r="Y7" s="46"/>
      <c r="Z7" s="46"/>
      <c r="AA7" s="47"/>
      <c r="AB7" s="63" t="s">
        <v>20</v>
      </c>
    </row>
    <row r="8" spans="1:28" ht="49.5" customHeight="1">
      <c r="A8" s="64"/>
      <c r="B8" s="64"/>
      <c r="C8" s="64"/>
      <c r="D8" s="64"/>
      <c r="E8" s="64"/>
      <c r="F8" s="73"/>
      <c r="G8" s="74"/>
      <c r="H8" s="64"/>
      <c r="I8" s="64"/>
      <c r="J8" s="48" t="s">
        <v>9</v>
      </c>
      <c r="K8" s="49"/>
      <c r="L8" s="50"/>
      <c r="M8" s="48" t="s">
        <v>10</v>
      </c>
      <c r="N8" s="50"/>
      <c r="O8" s="57"/>
      <c r="P8" s="58"/>
      <c r="Q8" s="59"/>
      <c r="R8" s="48" t="s">
        <v>9</v>
      </c>
      <c r="S8" s="49"/>
      <c r="T8" s="50"/>
      <c r="U8" s="48" t="s">
        <v>10</v>
      </c>
      <c r="V8" s="50"/>
      <c r="W8" s="48" t="s">
        <v>9</v>
      </c>
      <c r="X8" s="49"/>
      <c r="Y8" s="50"/>
      <c r="Z8" s="48" t="s">
        <v>10</v>
      </c>
      <c r="AA8" s="50"/>
      <c r="AB8" s="64"/>
    </row>
    <row r="9" spans="1:28" ht="83.25" customHeight="1">
      <c r="A9" s="65"/>
      <c r="B9" s="65"/>
      <c r="C9" s="65"/>
      <c r="D9" s="65"/>
      <c r="E9" s="65"/>
      <c r="F9" s="13" t="s">
        <v>18</v>
      </c>
      <c r="G9" s="13" t="s">
        <v>19</v>
      </c>
      <c r="H9" s="65"/>
      <c r="I9" s="65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5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51" t="s">
        <v>23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1" t="s">
        <v>24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1:28" ht="133.5" customHeight="1">
      <c r="A14" s="30" t="s">
        <v>54</v>
      </c>
      <c r="B14" s="31" t="s">
        <v>36</v>
      </c>
      <c r="C14" s="31" t="s">
        <v>29</v>
      </c>
      <c r="D14" s="31" t="s">
        <v>37</v>
      </c>
      <c r="E14" s="30" t="s">
        <v>38</v>
      </c>
      <c r="F14" s="30" t="s">
        <v>39</v>
      </c>
      <c r="G14" s="30" t="s">
        <v>69</v>
      </c>
      <c r="H14" s="32">
        <v>83115400</v>
      </c>
      <c r="I14" s="31" t="s">
        <v>21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3">
        <v>0</v>
      </c>
      <c r="Q14" s="33">
        <v>0</v>
      </c>
      <c r="R14" s="33">
        <v>0</v>
      </c>
      <c r="S14" s="33">
        <f t="shared" ref="S14:S18" si="0">P14</f>
        <v>0</v>
      </c>
      <c r="T14" s="32">
        <v>0</v>
      </c>
      <c r="U14" s="32">
        <v>0</v>
      </c>
      <c r="V14" s="32">
        <v>0</v>
      </c>
      <c r="W14" s="32">
        <f t="shared" ref="W14:W19" si="1">J14+O14-R14</f>
        <v>0</v>
      </c>
      <c r="X14" s="32">
        <v>0</v>
      </c>
      <c r="Y14" s="32">
        <v>0</v>
      </c>
      <c r="Z14" s="32">
        <v>0</v>
      </c>
      <c r="AA14" s="32">
        <v>0</v>
      </c>
      <c r="AB14" s="18"/>
    </row>
    <row r="15" spans="1:28" ht="133.5" customHeight="1">
      <c r="A15" s="30" t="s">
        <v>55</v>
      </c>
      <c r="B15" s="31" t="s">
        <v>41</v>
      </c>
      <c r="C15" s="31" t="s">
        <v>29</v>
      </c>
      <c r="D15" s="31" t="s">
        <v>42</v>
      </c>
      <c r="E15" s="30" t="s">
        <v>40</v>
      </c>
      <c r="F15" s="30" t="s">
        <v>39</v>
      </c>
      <c r="G15" s="30" t="s">
        <v>70</v>
      </c>
      <c r="H15" s="32">
        <v>95000000</v>
      </c>
      <c r="I15" s="31" t="s">
        <v>21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3">
        <v>0</v>
      </c>
      <c r="Q15" s="33">
        <v>0</v>
      </c>
      <c r="R15" s="33">
        <v>0</v>
      </c>
      <c r="S15" s="33">
        <f t="shared" si="0"/>
        <v>0</v>
      </c>
      <c r="T15" s="32">
        <v>0</v>
      </c>
      <c r="U15" s="32">
        <v>0</v>
      </c>
      <c r="V15" s="32">
        <v>0</v>
      </c>
      <c r="W15" s="32">
        <f t="shared" si="1"/>
        <v>0</v>
      </c>
      <c r="X15" s="32">
        <v>0</v>
      </c>
      <c r="Y15" s="32">
        <v>0</v>
      </c>
      <c r="Z15" s="32">
        <v>0</v>
      </c>
      <c r="AA15" s="32">
        <v>0</v>
      </c>
      <c r="AB15" s="18"/>
    </row>
    <row r="16" spans="1:28" ht="133.5" customHeight="1">
      <c r="A16" s="30" t="s">
        <v>56</v>
      </c>
      <c r="B16" s="31" t="s">
        <v>43</v>
      </c>
      <c r="C16" s="31" t="s">
        <v>29</v>
      </c>
      <c r="D16" s="31" t="s">
        <v>44</v>
      </c>
      <c r="E16" s="30" t="s">
        <v>45</v>
      </c>
      <c r="F16" s="30" t="s">
        <v>46</v>
      </c>
      <c r="G16" s="30" t="s">
        <v>70</v>
      </c>
      <c r="H16" s="32">
        <v>85000000</v>
      </c>
      <c r="I16" s="31" t="s">
        <v>21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3">
        <v>0</v>
      </c>
      <c r="Q16" s="33">
        <v>0</v>
      </c>
      <c r="R16" s="33">
        <v>0</v>
      </c>
      <c r="S16" s="33">
        <f t="shared" si="0"/>
        <v>0</v>
      </c>
      <c r="T16" s="32">
        <v>0</v>
      </c>
      <c r="U16" s="32">
        <v>0</v>
      </c>
      <c r="V16" s="32">
        <v>0</v>
      </c>
      <c r="W16" s="32">
        <f t="shared" si="1"/>
        <v>0</v>
      </c>
      <c r="X16" s="32">
        <v>0</v>
      </c>
      <c r="Y16" s="32">
        <v>0</v>
      </c>
      <c r="Z16" s="32">
        <v>0</v>
      </c>
      <c r="AA16" s="32">
        <v>0</v>
      </c>
      <c r="AB16" s="18"/>
    </row>
    <row r="17" spans="1:28" ht="133.5" customHeight="1">
      <c r="A17" s="30" t="s">
        <v>57</v>
      </c>
      <c r="B17" s="31" t="s">
        <v>47</v>
      </c>
      <c r="C17" s="31" t="s">
        <v>29</v>
      </c>
      <c r="D17" s="31" t="s">
        <v>48</v>
      </c>
      <c r="E17" s="30" t="s">
        <v>49</v>
      </c>
      <c r="F17" s="30" t="s">
        <v>46</v>
      </c>
      <c r="G17" s="30" t="s">
        <v>74</v>
      </c>
      <c r="H17" s="32">
        <v>95000000</v>
      </c>
      <c r="I17" s="31" t="s">
        <v>21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3">
        <v>0</v>
      </c>
      <c r="Q17" s="33">
        <v>0</v>
      </c>
      <c r="R17" s="33">
        <v>0</v>
      </c>
      <c r="S17" s="33">
        <f t="shared" si="0"/>
        <v>0</v>
      </c>
      <c r="T17" s="32">
        <v>0</v>
      </c>
      <c r="U17" s="32">
        <v>0</v>
      </c>
      <c r="V17" s="32">
        <v>0</v>
      </c>
      <c r="W17" s="32">
        <f t="shared" si="1"/>
        <v>0</v>
      </c>
      <c r="X17" s="32">
        <v>0</v>
      </c>
      <c r="Y17" s="32">
        <v>0</v>
      </c>
      <c r="Z17" s="32">
        <v>0</v>
      </c>
      <c r="AA17" s="32">
        <v>0</v>
      </c>
      <c r="AB17" s="18"/>
    </row>
    <row r="18" spans="1:28" ht="133.5" customHeight="1">
      <c r="A18" s="30" t="s">
        <v>28</v>
      </c>
      <c r="B18" s="31" t="s">
        <v>50</v>
      </c>
      <c r="C18" s="31" t="s">
        <v>29</v>
      </c>
      <c r="D18" s="31" t="s">
        <v>51</v>
      </c>
      <c r="E18" s="30" t="s">
        <v>52</v>
      </c>
      <c r="F18" s="30" t="s">
        <v>53</v>
      </c>
      <c r="G18" s="40"/>
      <c r="H18" s="32">
        <v>98371300</v>
      </c>
      <c r="I18" s="31" t="s">
        <v>21</v>
      </c>
      <c r="J18" s="32">
        <v>50000000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3">
        <v>339726.03</v>
      </c>
      <c r="Q18" s="33">
        <v>0</v>
      </c>
      <c r="R18" s="33">
        <v>0</v>
      </c>
      <c r="S18" s="33">
        <f t="shared" si="0"/>
        <v>339726.03</v>
      </c>
      <c r="T18" s="32">
        <v>0</v>
      </c>
      <c r="U18" s="32">
        <v>0</v>
      </c>
      <c r="V18" s="32">
        <v>0</v>
      </c>
      <c r="W18" s="32">
        <f t="shared" si="1"/>
        <v>50000000</v>
      </c>
      <c r="X18" s="32">
        <v>0</v>
      </c>
      <c r="Y18" s="32">
        <v>0</v>
      </c>
      <c r="Z18" s="32">
        <v>0</v>
      </c>
      <c r="AA18" s="32">
        <v>0</v>
      </c>
      <c r="AB18" s="18"/>
    </row>
    <row r="19" spans="1:28" ht="133.5" customHeight="1">
      <c r="A19" s="30" t="s">
        <v>30</v>
      </c>
      <c r="B19" s="31" t="s">
        <v>58</v>
      </c>
      <c r="C19" s="31" t="s">
        <v>59</v>
      </c>
      <c r="D19" s="31" t="s">
        <v>60</v>
      </c>
      <c r="E19" s="30" t="s">
        <v>61</v>
      </c>
      <c r="F19" s="30" t="s">
        <v>62</v>
      </c>
      <c r="G19" s="40"/>
      <c r="H19" s="32">
        <v>140517000</v>
      </c>
      <c r="I19" s="31" t="s">
        <v>21</v>
      </c>
      <c r="J19" s="32">
        <v>140517000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3">
        <v>927296.71</v>
      </c>
      <c r="Q19" s="33">
        <v>0</v>
      </c>
      <c r="R19" s="33">
        <v>0</v>
      </c>
      <c r="S19" s="33">
        <f t="shared" ref="S19" si="2">P19</f>
        <v>927296.71</v>
      </c>
      <c r="T19" s="32">
        <v>0</v>
      </c>
      <c r="U19" s="32">
        <v>0</v>
      </c>
      <c r="V19" s="32">
        <v>0</v>
      </c>
      <c r="W19" s="32">
        <f t="shared" si="1"/>
        <v>140517000</v>
      </c>
      <c r="X19" s="32">
        <v>0</v>
      </c>
      <c r="Y19" s="32">
        <v>0</v>
      </c>
      <c r="Z19" s="32">
        <v>0</v>
      </c>
      <c r="AA19" s="32">
        <v>0</v>
      </c>
      <c r="AB19" s="18"/>
    </row>
    <row r="20" spans="1:28" ht="133.5" customHeight="1">
      <c r="A20" s="30" t="s">
        <v>31</v>
      </c>
      <c r="B20" s="31" t="s">
        <v>63</v>
      </c>
      <c r="C20" s="31" t="s">
        <v>59</v>
      </c>
      <c r="D20" s="31" t="s">
        <v>64</v>
      </c>
      <c r="E20" s="30" t="s">
        <v>65</v>
      </c>
      <c r="F20" s="30" t="s">
        <v>66</v>
      </c>
      <c r="G20" s="40"/>
      <c r="H20" s="32">
        <v>130000000</v>
      </c>
      <c r="I20" s="31" t="s">
        <v>21</v>
      </c>
      <c r="J20" s="32">
        <v>130000000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3">
        <v>713539.72</v>
      </c>
      <c r="Q20" s="33">
        <v>0</v>
      </c>
      <c r="R20" s="33">
        <v>130000000</v>
      </c>
      <c r="S20" s="33">
        <f t="shared" ref="S20" si="3">P20</f>
        <v>713539.72</v>
      </c>
      <c r="T20" s="32">
        <v>0</v>
      </c>
      <c r="U20" s="32">
        <v>0</v>
      </c>
      <c r="V20" s="32">
        <v>0</v>
      </c>
      <c r="W20" s="32">
        <f t="shared" ref="W20" si="4">J20+O20-R20</f>
        <v>0</v>
      </c>
      <c r="X20" s="32">
        <v>0</v>
      </c>
      <c r="Y20" s="32">
        <v>0</v>
      </c>
      <c r="Z20" s="32">
        <v>0</v>
      </c>
      <c r="AA20" s="32">
        <v>0</v>
      </c>
      <c r="AB20" s="18"/>
    </row>
    <row r="21" spans="1:28" ht="25.5" customHeight="1">
      <c r="A21" s="14" t="s">
        <v>1</v>
      </c>
      <c r="B21" s="20"/>
      <c r="C21" s="20"/>
      <c r="D21" s="20"/>
      <c r="E21" s="20"/>
      <c r="F21" s="20"/>
      <c r="G21" s="20"/>
      <c r="H21" s="39">
        <f>SUM(H14:H20)</f>
        <v>727003700</v>
      </c>
      <c r="I21" s="39"/>
      <c r="J21" s="39">
        <f t="shared" ref="J21:AA21" si="5">SUM(J14:J20)</f>
        <v>320517000</v>
      </c>
      <c r="K21" s="39">
        <f t="shared" si="5"/>
        <v>0</v>
      </c>
      <c r="L21" s="39">
        <f t="shared" si="5"/>
        <v>0</v>
      </c>
      <c r="M21" s="39">
        <f t="shared" si="5"/>
        <v>0</v>
      </c>
      <c r="N21" s="39">
        <f t="shared" si="5"/>
        <v>0</v>
      </c>
      <c r="O21" s="39">
        <f t="shared" si="5"/>
        <v>0</v>
      </c>
      <c r="P21" s="39">
        <f t="shared" si="5"/>
        <v>1980562.46</v>
      </c>
      <c r="Q21" s="39">
        <f t="shared" si="5"/>
        <v>0</v>
      </c>
      <c r="R21" s="39">
        <f t="shared" si="5"/>
        <v>130000000</v>
      </c>
      <c r="S21" s="39">
        <f t="shared" si="5"/>
        <v>1980562.46</v>
      </c>
      <c r="T21" s="39">
        <f t="shared" si="5"/>
        <v>0</v>
      </c>
      <c r="U21" s="39">
        <f t="shared" si="5"/>
        <v>0</v>
      </c>
      <c r="V21" s="39">
        <f t="shared" si="5"/>
        <v>0</v>
      </c>
      <c r="W21" s="39">
        <f t="shared" si="5"/>
        <v>190517000</v>
      </c>
      <c r="X21" s="39">
        <f t="shared" si="5"/>
        <v>0</v>
      </c>
      <c r="Y21" s="39">
        <f t="shared" si="5"/>
        <v>0</v>
      </c>
      <c r="Z21" s="39">
        <f t="shared" si="5"/>
        <v>0</v>
      </c>
      <c r="AA21" s="39">
        <f t="shared" si="5"/>
        <v>0</v>
      </c>
      <c r="AB21" s="16">
        <v>0</v>
      </c>
    </row>
    <row r="22" spans="1:28" ht="30.75" customHeight="1">
      <c r="A22" s="51" t="s">
        <v>25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3"/>
    </row>
    <row r="23" spans="1:28" ht="72.75" customHeight="1">
      <c r="A23" s="24" t="s">
        <v>32</v>
      </c>
      <c r="B23" s="34" t="s">
        <v>33</v>
      </c>
      <c r="C23" s="34" t="s">
        <v>34</v>
      </c>
      <c r="D23" s="35" t="s">
        <v>35</v>
      </c>
      <c r="E23" s="36">
        <v>43857</v>
      </c>
      <c r="F23" s="36">
        <v>46016</v>
      </c>
      <c r="G23" s="36"/>
      <c r="H23" s="37">
        <v>100000000</v>
      </c>
      <c r="I23" s="17" t="s">
        <v>21</v>
      </c>
      <c r="J23" s="38">
        <v>79800000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42">
        <v>6558.9</v>
      </c>
      <c r="Q23" s="38">
        <v>0</v>
      </c>
      <c r="R23" s="38">
        <v>0</v>
      </c>
      <c r="S23" s="38">
        <f>P23</f>
        <v>6558.9</v>
      </c>
      <c r="T23" s="38">
        <v>0</v>
      </c>
      <c r="U23" s="38">
        <v>0</v>
      </c>
      <c r="V23" s="38">
        <v>0</v>
      </c>
      <c r="W23" s="38">
        <f>J23+O23-R23</f>
        <v>79800000</v>
      </c>
      <c r="X23" s="38">
        <v>0</v>
      </c>
      <c r="Y23" s="38">
        <v>0</v>
      </c>
      <c r="Z23" s="38">
        <v>0</v>
      </c>
      <c r="AA23" s="38">
        <v>0</v>
      </c>
      <c r="AB23" s="29"/>
    </row>
    <row r="24" spans="1:28" ht="161.25" customHeight="1">
      <c r="A24" s="24" t="s">
        <v>71</v>
      </c>
      <c r="B24" s="34" t="s">
        <v>72</v>
      </c>
      <c r="C24" s="34" t="s">
        <v>73</v>
      </c>
      <c r="D24" s="35" t="s">
        <v>75</v>
      </c>
      <c r="E24" s="36">
        <v>44669</v>
      </c>
      <c r="F24" s="36">
        <v>44908</v>
      </c>
      <c r="G24" s="36"/>
      <c r="H24" s="37">
        <v>109319000</v>
      </c>
      <c r="I24" s="17" t="s">
        <v>21</v>
      </c>
      <c r="J24" s="38">
        <v>109319000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f>P24</f>
        <v>0</v>
      </c>
      <c r="T24" s="38">
        <v>0</v>
      </c>
      <c r="U24" s="38">
        <v>0</v>
      </c>
      <c r="V24" s="38">
        <v>0</v>
      </c>
      <c r="W24" s="38">
        <f>J24+O24-R24</f>
        <v>109319000</v>
      </c>
      <c r="X24" s="38">
        <v>0</v>
      </c>
      <c r="Y24" s="38">
        <v>0</v>
      </c>
      <c r="Z24" s="38">
        <v>0</v>
      </c>
      <c r="AA24" s="38">
        <v>0</v>
      </c>
      <c r="AB24" s="41"/>
    </row>
    <row r="25" spans="1:28" ht="77.25" customHeight="1">
      <c r="A25" s="24" t="s">
        <v>84</v>
      </c>
      <c r="B25" s="34" t="s">
        <v>85</v>
      </c>
      <c r="C25" s="34" t="s">
        <v>34</v>
      </c>
      <c r="D25" s="35" t="s">
        <v>86</v>
      </c>
      <c r="E25" s="36">
        <v>44827</v>
      </c>
      <c r="F25" s="36">
        <v>46640</v>
      </c>
      <c r="G25" s="36"/>
      <c r="H25" s="37">
        <v>358115400</v>
      </c>
      <c r="I25" s="17" t="s">
        <v>21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358115400</v>
      </c>
      <c r="P25" s="42">
        <v>0</v>
      </c>
      <c r="Q25" s="38">
        <v>0</v>
      </c>
      <c r="R25" s="38">
        <v>0</v>
      </c>
      <c r="S25" s="38">
        <f>P25</f>
        <v>0</v>
      </c>
      <c r="T25" s="38">
        <v>0</v>
      </c>
      <c r="U25" s="38">
        <v>0</v>
      </c>
      <c r="V25" s="38">
        <v>0</v>
      </c>
      <c r="W25" s="38">
        <f>J25+O25-R25</f>
        <v>358115400</v>
      </c>
      <c r="X25" s="38">
        <v>0</v>
      </c>
      <c r="Y25" s="38">
        <v>0</v>
      </c>
      <c r="Z25" s="38">
        <v>0</v>
      </c>
      <c r="AA25" s="38">
        <v>0</v>
      </c>
      <c r="AB25" s="43"/>
    </row>
    <row r="26" spans="1:28" ht="18.75" customHeight="1">
      <c r="A26" s="14" t="s">
        <v>2</v>
      </c>
      <c r="B26" s="25"/>
      <c r="C26" s="25"/>
      <c r="D26" s="25"/>
      <c r="E26" s="25"/>
      <c r="F26" s="25"/>
      <c r="G26" s="25"/>
      <c r="H26" s="26">
        <f>SUM(H23:H25)</f>
        <v>567434400</v>
      </c>
      <c r="I26" s="26">
        <f t="shared" ref="I26:AA26" si="6">SUM(I23:I25)</f>
        <v>0</v>
      </c>
      <c r="J26" s="26">
        <f t="shared" si="6"/>
        <v>189119000</v>
      </c>
      <c r="K26" s="26">
        <f t="shared" si="6"/>
        <v>0</v>
      </c>
      <c r="L26" s="26">
        <f t="shared" si="6"/>
        <v>0</v>
      </c>
      <c r="M26" s="26">
        <f t="shared" si="6"/>
        <v>0</v>
      </c>
      <c r="N26" s="26">
        <f t="shared" si="6"/>
        <v>0</v>
      </c>
      <c r="O26" s="26">
        <f t="shared" si="6"/>
        <v>358115400</v>
      </c>
      <c r="P26" s="26">
        <f t="shared" si="6"/>
        <v>6558.9</v>
      </c>
      <c r="Q26" s="26">
        <f t="shared" si="6"/>
        <v>0</v>
      </c>
      <c r="R26" s="26">
        <f t="shared" si="6"/>
        <v>0</v>
      </c>
      <c r="S26" s="26">
        <f t="shared" si="6"/>
        <v>6558.9</v>
      </c>
      <c r="T26" s="26">
        <f t="shared" si="6"/>
        <v>0</v>
      </c>
      <c r="U26" s="26">
        <f t="shared" si="6"/>
        <v>0</v>
      </c>
      <c r="V26" s="26">
        <f t="shared" si="6"/>
        <v>0</v>
      </c>
      <c r="W26" s="26">
        <f t="shared" si="6"/>
        <v>547234400</v>
      </c>
      <c r="X26" s="26">
        <f t="shared" si="6"/>
        <v>0</v>
      </c>
      <c r="Y26" s="26">
        <f t="shared" si="6"/>
        <v>0</v>
      </c>
      <c r="Z26" s="26">
        <f t="shared" si="6"/>
        <v>0</v>
      </c>
      <c r="AA26" s="26">
        <f t="shared" si="6"/>
        <v>0</v>
      </c>
      <c r="AB26" s="26" t="e">
        <f>#REF!</f>
        <v>#REF!</v>
      </c>
    </row>
    <row r="27" spans="1:28" ht="23.25" customHeight="1">
      <c r="A27" s="51" t="s">
        <v>26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3"/>
    </row>
    <row r="28" spans="1:28" ht="15" customHeight="1">
      <c r="A28" s="14" t="s">
        <v>22</v>
      </c>
      <c r="B28" s="15"/>
      <c r="C28" s="15"/>
      <c r="D28" s="15"/>
      <c r="E28" s="15"/>
      <c r="F28" s="15"/>
      <c r="G28" s="15"/>
      <c r="H28" s="16">
        <v>0</v>
      </c>
      <c r="I28" s="15"/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</row>
    <row r="29" spans="1:28" ht="37.5" customHeight="1">
      <c r="A29" s="19" t="s">
        <v>3</v>
      </c>
      <c r="B29" s="20"/>
      <c r="C29" s="20"/>
      <c r="D29" s="20"/>
      <c r="E29" s="20"/>
      <c r="F29" s="20"/>
      <c r="G29" s="20"/>
      <c r="H29" s="39">
        <f>H21+H26</f>
        <v>1294438100</v>
      </c>
      <c r="I29" s="39"/>
      <c r="J29" s="39">
        <f t="shared" ref="J29:AA29" si="7">J26+J21</f>
        <v>509636000</v>
      </c>
      <c r="K29" s="39">
        <f t="shared" si="7"/>
        <v>0</v>
      </c>
      <c r="L29" s="39">
        <f t="shared" si="7"/>
        <v>0</v>
      </c>
      <c r="M29" s="39">
        <f t="shared" si="7"/>
        <v>0</v>
      </c>
      <c r="N29" s="39">
        <f t="shared" si="7"/>
        <v>0</v>
      </c>
      <c r="O29" s="39">
        <f t="shared" si="7"/>
        <v>358115400</v>
      </c>
      <c r="P29" s="39">
        <f t="shared" si="7"/>
        <v>1987121.3599999999</v>
      </c>
      <c r="Q29" s="39">
        <f t="shared" si="7"/>
        <v>0</v>
      </c>
      <c r="R29" s="21">
        <f t="shared" si="7"/>
        <v>130000000</v>
      </c>
      <c r="S29" s="39">
        <f t="shared" si="7"/>
        <v>1987121.3599999999</v>
      </c>
      <c r="T29" s="39">
        <f t="shared" si="7"/>
        <v>0</v>
      </c>
      <c r="U29" s="39">
        <f t="shared" si="7"/>
        <v>0</v>
      </c>
      <c r="V29" s="39">
        <f t="shared" si="7"/>
        <v>0</v>
      </c>
      <c r="W29" s="39">
        <f t="shared" si="7"/>
        <v>737751400</v>
      </c>
      <c r="X29" s="39">
        <f t="shared" si="7"/>
        <v>0</v>
      </c>
      <c r="Y29" s="39">
        <f t="shared" si="7"/>
        <v>0</v>
      </c>
      <c r="Z29" s="39">
        <f t="shared" si="7"/>
        <v>0</v>
      </c>
      <c r="AA29" s="39">
        <f t="shared" si="7"/>
        <v>0</v>
      </c>
      <c r="AB29" s="21">
        <v>0</v>
      </c>
    </row>
    <row r="30" spans="1:28" ht="87" customHeight="1">
      <c r="B30" s="27" t="s">
        <v>67</v>
      </c>
      <c r="C30" s="27"/>
      <c r="D30" s="28"/>
      <c r="E30" s="28"/>
      <c r="F30" s="28"/>
      <c r="G30" s="28"/>
      <c r="H30" s="28"/>
      <c r="J30" s="28"/>
      <c r="O30" s="28" t="s">
        <v>68</v>
      </c>
    </row>
    <row r="31" spans="1:28" ht="12.4" customHeight="1">
      <c r="B31" s="28"/>
      <c r="C31" s="28"/>
      <c r="D31" s="28"/>
      <c r="E31" s="28"/>
      <c r="F31" s="28"/>
      <c r="G31" s="28"/>
      <c r="H31" s="28"/>
      <c r="I31" s="28"/>
      <c r="J31" s="28"/>
    </row>
    <row r="32" spans="1:28" ht="51" customHeight="1">
      <c r="B32" s="44" t="s">
        <v>76</v>
      </c>
      <c r="C32" s="44"/>
      <c r="D32" s="44"/>
      <c r="E32" s="44"/>
      <c r="F32" s="28"/>
      <c r="G32" s="28"/>
      <c r="H32" s="28"/>
      <c r="J32" s="28"/>
      <c r="L32" s="23"/>
      <c r="O32" s="28" t="s">
        <v>77</v>
      </c>
    </row>
    <row r="33" ht="12.4" customHeight="1"/>
  </sheetData>
  <mergeCells count="28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32:E32"/>
    <mergeCell ref="W7:AA7"/>
    <mergeCell ref="W8:Y8"/>
    <mergeCell ref="Z8:AA8"/>
    <mergeCell ref="A27:AB27"/>
    <mergeCell ref="A11:AB11"/>
    <mergeCell ref="A13:AB13"/>
    <mergeCell ref="A22:AB22"/>
    <mergeCell ref="O7:Q8"/>
    <mergeCell ref="R7:V7"/>
    <mergeCell ref="A7:A9"/>
    <mergeCell ref="B7:B9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2022-04-28T12:12:47Z</cp:lastPrinted>
  <dcterms:created xsi:type="dcterms:W3CDTF">2007-04-03T07:32:34Z</dcterms:created>
  <dcterms:modified xsi:type="dcterms:W3CDTF">2022-09-27T12:09:13Z</dcterms:modified>
</cp:coreProperties>
</file>