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H25" i="8"/>
  <c r="W25"/>
  <c r="P16"/>
  <c r="S16" s="1"/>
  <c r="X16" s="1"/>
  <c r="S15"/>
  <c r="S14"/>
  <c r="K22"/>
  <c r="L22"/>
  <c r="M22"/>
  <c r="N22"/>
  <c r="O22"/>
  <c r="P22"/>
  <c r="Q22"/>
  <c r="R22"/>
  <c r="S22"/>
  <c r="T22"/>
  <c r="U22"/>
  <c r="V22"/>
  <c r="W22"/>
  <c r="X22"/>
  <c r="Y22"/>
  <c r="Z22"/>
  <c r="AA22"/>
  <c r="J22"/>
  <c r="H22"/>
  <c r="Z14"/>
  <c r="X21"/>
  <c r="S21"/>
  <c r="W21"/>
  <c r="O21"/>
  <c r="X20"/>
  <c r="Z15"/>
  <c r="AA16"/>
  <c r="Y16"/>
  <c r="Z16"/>
  <c r="X15"/>
  <c r="Y15"/>
  <c r="Y17" s="1"/>
  <c r="Y14"/>
  <c r="S19"/>
  <c r="X19" s="1"/>
  <c r="J17"/>
  <c r="H17"/>
  <c r="W16"/>
  <c r="K17"/>
  <c r="L17"/>
  <c r="M17"/>
  <c r="N17"/>
  <c r="O17"/>
  <c r="P17"/>
  <c r="Q17"/>
  <c r="R17"/>
  <c r="T17"/>
  <c r="U17"/>
  <c r="V17"/>
  <c r="Z17"/>
  <c r="W14"/>
  <c r="W15"/>
  <c r="S20"/>
  <c r="W20"/>
  <c r="X14" l="1"/>
  <c r="X17" s="1"/>
  <c r="AA17"/>
  <c r="P25"/>
  <c r="J25"/>
  <c r="W17"/>
  <c r="S17"/>
  <c r="O25"/>
  <c r="W19" l="1"/>
  <c r="AB22"/>
  <c r="S25" l="1"/>
  <c r="L25"/>
  <c r="AA25"/>
  <c r="Y25"/>
  <c r="V25"/>
  <c r="Q25"/>
  <c r="M25"/>
  <c r="K25"/>
  <c r="U25"/>
  <c r="N25"/>
  <c r="Z25"/>
  <c r="X25"/>
  <c r="T25"/>
  <c r="H5" l="1"/>
  <c r="R25"/>
</calcChain>
</file>

<file path=xl/sharedStrings.xml><?xml version="1.0" encoding="utf-8"?>
<sst xmlns="http://schemas.openxmlformats.org/spreadsheetml/2006/main" count="95" uniqueCount="68">
  <si>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</si>
  <si>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</si>
  <si>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</si>
  <si>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</si>
  <si>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</si>
  <si>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</si>
  <si>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</si>
  <si>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</si>
  <si>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</si>
  <si>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</si>
  <si>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</si>
  <si>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</si>
  <si>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</si>
  <si>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</si>
  <si>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</si>
  <si>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</si>
  <si>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</si>
  <si>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</si>
  <si>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</si>
  <si>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</si>
  <si>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</si>
  <si>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</si>
  <si>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</si>
  <si>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</si>
  <si>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</si>
  <si>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</si>
  <si>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</si>
  <si>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</si>
  <si>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</si>
  <si>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</si>
  <si>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</si>
  <si>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</si>
  <si>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</si>
  <si>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</si>
  <si>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</si>
  <si>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</si>
  <si>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</si>
  <si>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</si>
  <si>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МП</t>
  </si>
  <si>
    <t>Руководитель Финуправления АМО "Усинск"</t>
  </si>
  <si>
    <t>С.К. Росликова</t>
  </si>
  <si>
    <t>2.2</t>
  </si>
  <si>
    <t>2.3</t>
  </si>
  <si>
    <t>31.03.2025</t>
  </si>
  <si>
    <t>Муниципальный контракт № ЭА-089/24 от 03.12.2024 года на оказание услуг по предоставлению кредита</t>
  </si>
  <si>
    <t>16.12.2024</t>
  </si>
  <si>
    <t>19.12.2024</t>
  </si>
  <si>
    <t>Муниципальный контракт № ЭА-090/24 от 03.12.2024 года на оказание услуг по предоставлению кредита</t>
  </si>
  <si>
    <t>Краткосрочный, Муниципальный контракт на оказание услуг по предоставлению кредита от 03.12.2024 года № ЭА-089/24</t>
  </si>
  <si>
    <t>Краткосрочный, Муниципальный контракт на оказание услуг по предоставлению кредита от 03.12.2024 года № ЭА-090/24</t>
  </si>
  <si>
    <t>Публичное акционерное общество Банк "Кузнецкий"</t>
  </si>
  <si>
    <t>"Северный Народный Банк" (акционерное общество)</t>
  </si>
  <si>
    <t>25.12.2024</t>
  </si>
  <si>
    <t>24.06.2025</t>
  </si>
  <si>
    <t>Краткосрочный, Муниципальный контракт на оказание услуг по предоставлению кредита от 17.12.2024 года № ЭА-097/24</t>
  </si>
  <si>
    <t>Муниципальный контракт № ЭА-097/24 от 17.12.2024 года на оказание услуг по предоставлению кредита</t>
  </si>
  <si>
    <t>по состоянию на 01.04.2025 года</t>
  </si>
  <si>
    <t>Объем муниципального долга округа "Усинск" по состоянию на 01.04.2025 года</t>
  </si>
  <si>
    <t>Задолженность на 01.03.2025 года</t>
  </si>
  <si>
    <t>Остаток задолженности на 01.04.2025 года</t>
  </si>
  <si>
    <t>Начислено (получено) в марте 2025 года</t>
  </si>
  <si>
    <t>Погашено в марте 2025 года</t>
  </si>
  <si>
    <t>3.3</t>
  </si>
  <si>
    <t>05.03.2025</t>
  </si>
  <si>
    <t>05.03.2026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</si>
  <si>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</si>
  <si>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</si>
  <si>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23.01.2025 года № 07-08-18/1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</si>
</sst>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9"/>
  <sheetViews>
    <sheetView tabSelected="1" zoomScale="70" zoomScaleNormal="70" workbookViewId="0">
      <selection activeCell="H26" sqref="H26"/>
    </sheetView>
  </sheetViews>
  <sheetFormatPr defaultRowHeight="12.75"/>
  <cols>
    <col min="1" max="1" width="5" customWidth="1"/>
    <col min="2" max="2" width="25.7109375" customWidth="1"/>
    <col min="3" max="3" width="16.2851562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1" width="14.42578125" customWidth="1"/>
    <col min="12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14.42578125" customWidth="1"/>
    <col min="25" max="25" width="7.7109375" customWidth="1"/>
    <col min="26" max="26" width="7.140625" customWidth="1"/>
    <col min="27" max="27" width="7.570312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24.75" customHeight="1">
      <c r="A2" s="66" t="s">
        <v>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2.5" customHeight="1">
      <c r="A4" s="66" t="s">
        <v>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20.25" customHeight="1">
      <c r="A5" s="1"/>
      <c r="B5" s="68" t="s">
        <v>57</v>
      </c>
      <c r="C5" s="68"/>
      <c r="D5" s="68"/>
      <c r="E5" s="68"/>
      <c r="F5" s="68"/>
      <c r="G5" s="68"/>
      <c r="H5" s="69">
        <f>W25</f>
        <v>663121000</v>
      </c>
      <c r="I5" s="7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2" t="s">
        <v>15</v>
      </c>
      <c r="B7" s="62" t="s">
        <v>4</v>
      </c>
      <c r="C7" s="62" t="s">
        <v>5</v>
      </c>
      <c r="D7" s="62" t="s">
        <v>26</v>
      </c>
      <c r="E7" s="62" t="s">
        <v>6</v>
      </c>
      <c r="F7" s="71" t="s">
        <v>16</v>
      </c>
      <c r="G7" s="72"/>
      <c r="H7" s="62" t="s">
        <v>7</v>
      </c>
      <c r="I7" s="62" t="s">
        <v>8</v>
      </c>
      <c r="J7" s="59" t="s">
        <v>58</v>
      </c>
      <c r="K7" s="60"/>
      <c r="L7" s="60"/>
      <c r="M7" s="60"/>
      <c r="N7" s="61"/>
      <c r="O7" s="53" t="s">
        <v>60</v>
      </c>
      <c r="P7" s="54"/>
      <c r="Q7" s="55"/>
      <c r="R7" s="59" t="s">
        <v>61</v>
      </c>
      <c r="S7" s="60"/>
      <c r="T7" s="60"/>
      <c r="U7" s="60"/>
      <c r="V7" s="61"/>
      <c r="W7" s="44" t="s">
        <v>59</v>
      </c>
      <c r="X7" s="45"/>
      <c r="Y7" s="45"/>
      <c r="Z7" s="45"/>
      <c r="AA7" s="46"/>
      <c r="AB7" s="62" t="s">
        <v>19</v>
      </c>
    </row>
    <row r="8" spans="1:28" ht="49.5" customHeight="1">
      <c r="A8" s="63"/>
      <c r="B8" s="63"/>
      <c r="C8" s="63"/>
      <c r="D8" s="63"/>
      <c r="E8" s="63"/>
      <c r="F8" s="73"/>
      <c r="G8" s="74"/>
      <c r="H8" s="63"/>
      <c r="I8" s="63"/>
      <c r="J8" s="47" t="s">
        <v>9</v>
      </c>
      <c r="K8" s="48"/>
      <c r="L8" s="49"/>
      <c r="M8" s="47" t="s">
        <v>10</v>
      </c>
      <c r="N8" s="49"/>
      <c r="O8" s="56"/>
      <c r="P8" s="57"/>
      <c r="Q8" s="58"/>
      <c r="R8" s="47" t="s">
        <v>9</v>
      </c>
      <c r="S8" s="48"/>
      <c r="T8" s="49"/>
      <c r="U8" s="47" t="s">
        <v>10</v>
      </c>
      <c r="V8" s="49"/>
      <c r="W8" s="47" t="s">
        <v>9</v>
      </c>
      <c r="X8" s="48"/>
      <c r="Y8" s="49"/>
      <c r="Z8" s="47" t="s">
        <v>10</v>
      </c>
      <c r="AA8" s="49"/>
      <c r="AB8" s="63"/>
    </row>
    <row r="9" spans="1:28" ht="83.25" customHeight="1">
      <c r="A9" s="64"/>
      <c r="B9" s="64"/>
      <c r="C9" s="64"/>
      <c r="D9" s="64"/>
      <c r="E9" s="64"/>
      <c r="F9" s="13" t="s">
        <v>17</v>
      </c>
      <c r="G9" s="13" t="s">
        <v>18</v>
      </c>
      <c r="H9" s="64"/>
      <c r="I9" s="64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4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1" customHeight="1">
      <c r="A11" s="50" t="s">
        <v>22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</row>
    <row r="12" spans="1:28" ht="17.2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0" t="s">
        <v>23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spans="1:28" ht="96.75" customHeight="1">
      <c r="A14" s="29" t="s">
        <v>31</v>
      </c>
      <c r="B14" s="30" t="s">
        <v>48</v>
      </c>
      <c r="C14" s="30" t="s">
        <v>50</v>
      </c>
      <c r="D14" s="30" t="s">
        <v>44</v>
      </c>
      <c r="E14" s="29" t="s">
        <v>45</v>
      </c>
      <c r="F14" s="29" t="s">
        <v>43</v>
      </c>
      <c r="G14" s="29" t="s">
        <v>63</v>
      </c>
      <c r="H14" s="31">
        <v>100000000</v>
      </c>
      <c r="I14" s="30" t="s">
        <v>20</v>
      </c>
      <c r="J14" s="31">
        <v>100000000</v>
      </c>
      <c r="K14" s="31">
        <v>2034958.9</v>
      </c>
      <c r="L14" s="31">
        <v>0</v>
      </c>
      <c r="M14" s="31">
        <v>0</v>
      </c>
      <c r="N14" s="31">
        <v>0</v>
      </c>
      <c r="O14" s="31">
        <v>0</v>
      </c>
      <c r="P14" s="31">
        <v>656438.36</v>
      </c>
      <c r="Q14" s="31">
        <v>0</v>
      </c>
      <c r="R14" s="32">
        <v>100000000</v>
      </c>
      <c r="S14" s="32">
        <f>K14+P14</f>
        <v>2691397.26</v>
      </c>
      <c r="T14" s="31">
        <v>0</v>
      </c>
      <c r="U14" s="31">
        <v>0</v>
      </c>
      <c r="V14" s="31">
        <v>0</v>
      </c>
      <c r="W14" s="31">
        <f t="shared" ref="W14:W16" si="0">J14+O14-R14</f>
        <v>0</v>
      </c>
      <c r="X14" s="31">
        <f t="shared" ref="X14:X16" si="1">K14+P14-S14</f>
        <v>0</v>
      </c>
      <c r="Y14" s="31">
        <f t="shared" ref="Y14:Y16" si="2">L14+Q14-T14</f>
        <v>0</v>
      </c>
      <c r="Z14" s="31">
        <f>0</f>
        <v>0</v>
      </c>
      <c r="AA14" s="31">
        <v>0</v>
      </c>
      <c r="AB14" s="18"/>
    </row>
    <row r="15" spans="1:28" ht="96.75" customHeight="1">
      <c r="A15" s="29" t="s">
        <v>41</v>
      </c>
      <c r="B15" s="30" t="s">
        <v>49</v>
      </c>
      <c r="C15" s="30" t="s">
        <v>51</v>
      </c>
      <c r="D15" s="30" t="s">
        <v>47</v>
      </c>
      <c r="E15" s="29" t="s">
        <v>46</v>
      </c>
      <c r="F15" s="29" t="s">
        <v>43</v>
      </c>
      <c r="G15" s="29" t="s">
        <v>64</v>
      </c>
      <c r="H15" s="31">
        <v>150000000</v>
      </c>
      <c r="I15" s="30" t="s">
        <v>20</v>
      </c>
      <c r="J15" s="31">
        <v>100000000</v>
      </c>
      <c r="K15" s="31">
        <v>2998109.59</v>
      </c>
      <c r="L15" s="31">
        <v>0</v>
      </c>
      <c r="M15" s="31">
        <v>0</v>
      </c>
      <c r="N15" s="31">
        <v>0</v>
      </c>
      <c r="O15" s="31">
        <v>0</v>
      </c>
      <c r="P15" s="31">
        <v>740273.97</v>
      </c>
      <c r="Q15" s="31">
        <v>0</v>
      </c>
      <c r="R15" s="32">
        <v>100000000</v>
      </c>
      <c r="S15" s="32">
        <f>K15+P15</f>
        <v>3738383.5599999996</v>
      </c>
      <c r="T15" s="31">
        <v>0</v>
      </c>
      <c r="U15" s="31">
        <v>0</v>
      </c>
      <c r="V15" s="31">
        <v>0</v>
      </c>
      <c r="W15" s="31">
        <f t="shared" si="0"/>
        <v>0</v>
      </c>
      <c r="X15" s="31">
        <f t="shared" si="1"/>
        <v>0</v>
      </c>
      <c r="Y15" s="31">
        <f t="shared" si="2"/>
        <v>0</v>
      </c>
      <c r="Z15" s="31">
        <f>0</f>
        <v>0</v>
      </c>
      <c r="AA15" s="31">
        <v>0</v>
      </c>
      <c r="AB15" s="18"/>
    </row>
    <row r="16" spans="1:28" ht="96.75" customHeight="1">
      <c r="A16" s="29" t="s">
        <v>42</v>
      </c>
      <c r="B16" s="30" t="s">
        <v>54</v>
      </c>
      <c r="C16" s="30" t="s">
        <v>51</v>
      </c>
      <c r="D16" s="30" t="s">
        <v>55</v>
      </c>
      <c r="E16" s="29" t="s">
        <v>52</v>
      </c>
      <c r="F16" s="29" t="s">
        <v>53</v>
      </c>
      <c r="G16" s="29"/>
      <c r="H16" s="31">
        <v>100000000</v>
      </c>
      <c r="I16" s="30" t="s">
        <v>20</v>
      </c>
      <c r="J16" s="31">
        <v>80000000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1696263.01</f>
        <v>1696263.01</v>
      </c>
      <c r="Q16" s="31">
        <v>0</v>
      </c>
      <c r="R16" s="32">
        <v>0</v>
      </c>
      <c r="S16" s="32">
        <f>K16+P16</f>
        <v>1696263.01</v>
      </c>
      <c r="T16" s="31">
        <v>0</v>
      </c>
      <c r="U16" s="31">
        <v>0</v>
      </c>
      <c r="V16" s="31">
        <v>0</v>
      </c>
      <c r="W16" s="31">
        <f t="shared" si="0"/>
        <v>80000000</v>
      </c>
      <c r="X16" s="31">
        <f t="shared" si="1"/>
        <v>0</v>
      </c>
      <c r="Y16" s="31">
        <f t="shared" si="2"/>
        <v>0</v>
      </c>
      <c r="Z16" s="31">
        <f t="shared" ref="Z16" si="3">M16+R16-U16</f>
        <v>0</v>
      </c>
      <c r="AA16" s="31">
        <f>N16+Q16-V16</f>
        <v>0</v>
      </c>
      <c r="AB16" s="18"/>
    </row>
    <row r="17" spans="1:28" ht="22.5" customHeight="1">
      <c r="A17" s="14" t="s">
        <v>1</v>
      </c>
      <c r="B17" s="20"/>
      <c r="C17" s="20"/>
      <c r="D17" s="20"/>
      <c r="E17" s="20"/>
      <c r="F17" s="20"/>
      <c r="G17" s="20"/>
      <c r="H17" s="38">
        <f>SUM(H14:H16)</f>
        <v>350000000</v>
      </c>
      <c r="I17" s="38"/>
      <c r="J17" s="38">
        <f t="shared" ref="J17:AA17" si="4">SUM(J14:J16)</f>
        <v>280000000</v>
      </c>
      <c r="K17" s="38">
        <f t="shared" si="4"/>
        <v>5033068.49</v>
      </c>
      <c r="L17" s="38">
        <f t="shared" si="4"/>
        <v>0</v>
      </c>
      <c r="M17" s="38">
        <f t="shared" si="4"/>
        <v>0</v>
      </c>
      <c r="N17" s="38">
        <f t="shared" si="4"/>
        <v>0</v>
      </c>
      <c r="O17" s="38">
        <f t="shared" si="4"/>
        <v>0</v>
      </c>
      <c r="P17" s="38">
        <f t="shared" si="4"/>
        <v>3092975.34</v>
      </c>
      <c r="Q17" s="38">
        <f t="shared" si="4"/>
        <v>0</v>
      </c>
      <c r="R17" s="38">
        <f t="shared" si="4"/>
        <v>200000000</v>
      </c>
      <c r="S17" s="38">
        <f t="shared" si="4"/>
        <v>8126043.8299999991</v>
      </c>
      <c r="T17" s="38">
        <f t="shared" si="4"/>
        <v>0</v>
      </c>
      <c r="U17" s="38">
        <f t="shared" si="4"/>
        <v>0</v>
      </c>
      <c r="V17" s="38">
        <f t="shared" si="4"/>
        <v>0</v>
      </c>
      <c r="W17" s="38">
        <f t="shared" si="4"/>
        <v>80000000</v>
      </c>
      <c r="X17" s="38">
        <f t="shared" si="4"/>
        <v>0</v>
      </c>
      <c r="Y17" s="38">
        <f t="shared" si="4"/>
        <v>0</v>
      </c>
      <c r="Z17" s="38">
        <f t="shared" si="4"/>
        <v>0</v>
      </c>
      <c r="AA17" s="38">
        <f t="shared" si="4"/>
        <v>0</v>
      </c>
      <c r="AB17" s="16">
        <v>0</v>
      </c>
    </row>
    <row r="18" spans="1:28" ht="30.75" customHeight="1">
      <c r="A18" s="50" t="s">
        <v>24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spans="1:28" ht="88.5" customHeight="1">
      <c r="A19" s="24" t="s">
        <v>27</v>
      </c>
      <c r="B19" s="33" t="s">
        <v>28</v>
      </c>
      <c r="C19" s="33" t="s">
        <v>29</v>
      </c>
      <c r="D19" s="34" t="s">
        <v>30</v>
      </c>
      <c r="E19" s="35">
        <v>43857</v>
      </c>
      <c r="F19" s="35">
        <v>46016</v>
      </c>
      <c r="G19" s="35"/>
      <c r="H19" s="36">
        <v>100000000</v>
      </c>
      <c r="I19" s="17" t="s">
        <v>20</v>
      </c>
      <c r="J19" s="37">
        <v>19000000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41">
        <v>1525.21</v>
      </c>
      <c r="Q19" s="37">
        <v>0</v>
      </c>
      <c r="R19" s="37">
        <v>1900000</v>
      </c>
      <c r="S19" s="37">
        <f t="shared" ref="S19:S21" si="5">P19</f>
        <v>1525.21</v>
      </c>
      <c r="T19" s="37">
        <v>0</v>
      </c>
      <c r="U19" s="37">
        <v>0</v>
      </c>
      <c r="V19" s="37">
        <v>0</v>
      </c>
      <c r="W19" s="37">
        <f t="shared" ref="W19:X21" si="6">J19+O19-R19</f>
        <v>17100000</v>
      </c>
      <c r="X19" s="37">
        <f t="shared" si="6"/>
        <v>0</v>
      </c>
      <c r="Y19" s="37">
        <v>0</v>
      </c>
      <c r="Z19" s="37">
        <v>0</v>
      </c>
      <c r="AA19" s="37">
        <v>0</v>
      </c>
      <c r="AB19" s="28"/>
    </row>
    <row r="20" spans="1:28" ht="89.25" customHeight="1">
      <c r="A20" s="24" t="s">
        <v>35</v>
      </c>
      <c r="B20" s="33" t="s">
        <v>33</v>
      </c>
      <c r="C20" s="33" t="s">
        <v>29</v>
      </c>
      <c r="D20" s="34" t="s">
        <v>34</v>
      </c>
      <c r="E20" s="35">
        <v>44827</v>
      </c>
      <c r="F20" s="35">
        <v>46640</v>
      </c>
      <c r="G20" s="35"/>
      <c r="H20" s="36">
        <v>358115400</v>
      </c>
      <c r="I20" s="17" t="s">
        <v>20</v>
      </c>
      <c r="J20" s="37">
        <v>268590000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9">
        <v>0</v>
      </c>
      <c r="Q20" s="37">
        <v>0</v>
      </c>
      <c r="R20" s="37">
        <v>0</v>
      </c>
      <c r="S20" s="37">
        <f t="shared" si="5"/>
        <v>0</v>
      </c>
      <c r="T20" s="37">
        <v>0</v>
      </c>
      <c r="U20" s="37">
        <v>0</v>
      </c>
      <c r="V20" s="37">
        <v>0</v>
      </c>
      <c r="W20" s="37">
        <f t="shared" si="6"/>
        <v>268590000</v>
      </c>
      <c r="X20" s="37">
        <f t="shared" si="6"/>
        <v>0</v>
      </c>
      <c r="Y20" s="37">
        <v>0</v>
      </c>
      <c r="Z20" s="37">
        <v>0</v>
      </c>
      <c r="AA20" s="37">
        <v>0</v>
      </c>
      <c r="AB20" s="40"/>
    </row>
    <row r="21" spans="1:28" ht="153" customHeight="1">
      <c r="A21" s="24" t="s">
        <v>62</v>
      </c>
      <c r="B21" s="33" t="s">
        <v>67</v>
      </c>
      <c r="C21" s="33" t="s">
        <v>65</v>
      </c>
      <c r="D21" s="34" t="s">
        <v>66</v>
      </c>
      <c r="E21" s="35">
        <v>45721</v>
      </c>
      <c r="F21" s="35">
        <v>45869</v>
      </c>
      <c r="G21" s="35"/>
      <c r="H21" s="36">
        <v>297431000</v>
      </c>
      <c r="I21" s="17" t="s">
        <v>20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f>H21</f>
        <v>297431000</v>
      </c>
      <c r="P21" s="39">
        <v>0</v>
      </c>
      <c r="Q21" s="37">
        <v>0</v>
      </c>
      <c r="R21" s="37">
        <v>0</v>
      </c>
      <c r="S21" s="37">
        <f t="shared" si="5"/>
        <v>0</v>
      </c>
      <c r="T21" s="37">
        <v>0</v>
      </c>
      <c r="U21" s="37">
        <v>0</v>
      </c>
      <c r="V21" s="37">
        <v>0</v>
      </c>
      <c r="W21" s="37">
        <f t="shared" si="6"/>
        <v>297431000</v>
      </c>
      <c r="X21" s="37">
        <f t="shared" si="6"/>
        <v>0</v>
      </c>
      <c r="Y21" s="37">
        <v>0</v>
      </c>
      <c r="Z21" s="37">
        <v>0</v>
      </c>
      <c r="AA21" s="37">
        <v>0</v>
      </c>
      <c r="AB21" s="42"/>
    </row>
    <row r="22" spans="1:28" ht="18.75" customHeight="1">
      <c r="A22" s="14" t="s">
        <v>2</v>
      </c>
      <c r="B22" s="25"/>
      <c r="C22" s="25"/>
      <c r="D22" s="25"/>
      <c r="E22" s="25"/>
      <c r="F22" s="25"/>
      <c r="G22" s="25"/>
      <c r="H22" s="26">
        <f>SUM(H19:H21)</f>
        <v>755546400</v>
      </c>
      <c r="I22" s="26"/>
      <c r="J22" s="26">
        <f>SUM(J19:J21)</f>
        <v>287590000</v>
      </c>
      <c r="K22" s="26">
        <f t="shared" ref="K22:AA22" si="7">SUM(K19:K21)</f>
        <v>0</v>
      </c>
      <c r="L22" s="26">
        <f t="shared" si="7"/>
        <v>0</v>
      </c>
      <c r="M22" s="26">
        <f t="shared" si="7"/>
        <v>0</v>
      </c>
      <c r="N22" s="26">
        <f t="shared" si="7"/>
        <v>0</v>
      </c>
      <c r="O22" s="26">
        <f t="shared" si="7"/>
        <v>297431000</v>
      </c>
      <c r="P22" s="26">
        <f t="shared" si="7"/>
        <v>1525.21</v>
      </c>
      <c r="Q22" s="26">
        <f t="shared" si="7"/>
        <v>0</v>
      </c>
      <c r="R22" s="26">
        <f t="shared" si="7"/>
        <v>1900000</v>
      </c>
      <c r="S22" s="26">
        <f t="shared" si="7"/>
        <v>1525.21</v>
      </c>
      <c r="T22" s="26">
        <f t="shared" si="7"/>
        <v>0</v>
      </c>
      <c r="U22" s="26">
        <f t="shared" si="7"/>
        <v>0</v>
      </c>
      <c r="V22" s="26">
        <f t="shared" si="7"/>
        <v>0</v>
      </c>
      <c r="W22" s="26">
        <f t="shared" si="7"/>
        <v>583121000</v>
      </c>
      <c r="X22" s="26">
        <f t="shared" si="7"/>
        <v>0</v>
      </c>
      <c r="Y22" s="26">
        <f t="shared" si="7"/>
        <v>0</v>
      </c>
      <c r="Z22" s="26">
        <f t="shared" si="7"/>
        <v>0</v>
      </c>
      <c r="AA22" s="26">
        <f t="shared" si="7"/>
        <v>0</v>
      </c>
      <c r="AB22" s="26" t="e">
        <f>#REF!</f>
        <v>#REF!</v>
      </c>
    </row>
    <row r="23" spans="1:28" ht="18" customHeight="1">
      <c r="A23" s="50" t="s">
        <v>25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spans="1:28" ht="15" customHeight="1">
      <c r="A24" s="14" t="s">
        <v>21</v>
      </c>
      <c r="B24" s="15"/>
      <c r="C24" s="15"/>
      <c r="D24" s="15"/>
      <c r="E24" s="15"/>
      <c r="F24" s="15"/>
      <c r="G24" s="15"/>
      <c r="H24" s="16">
        <v>0</v>
      </c>
      <c r="I24" s="15"/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</row>
    <row r="25" spans="1:28" ht="28.5" customHeight="1">
      <c r="A25" s="19" t="s">
        <v>3</v>
      </c>
      <c r="B25" s="20"/>
      <c r="C25" s="20"/>
      <c r="D25" s="20"/>
      <c r="E25" s="20"/>
      <c r="F25" s="20"/>
      <c r="G25" s="20"/>
      <c r="H25" s="38">
        <f>H17+H22</f>
        <v>1105546400</v>
      </c>
      <c r="I25" s="38"/>
      <c r="J25" s="38">
        <f t="shared" ref="J25:AA25" si="8">J22+J17</f>
        <v>567590000</v>
      </c>
      <c r="K25" s="38">
        <f t="shared" si="8"/>
        <v>5033068.49</v>
      </c>
      <c r="L25" s="38">
        <f t="shared" si="8"/>
        <v>0</v>
      </c>
      <c r="M25" s="38">
        <f t="shared" si="8"/>
        <v>0</v>
      </c>
      <c r="N25" s="38">
        <f t="shared" si="8"/>
        <v>0</v>
      </c>
      <c r="O25" s="38">
        <f t="shared" si="8"/>
        <v>297431000</v>
      </c>
      <c r="P25" s="38">
        <f t="shared" si="8"/>
        <v>3094500.55</v>
      </c>
      <c r="Q25" s="38">
        <f t="shared" si="8"/>
        <v>0</v>
      </c>
      <c r="R25" s="21">
        <f t="shared" si="8"/>
        <v>201900000</v>
      </c>
      <c r="S25" s="38">
        <f t="shared" si="8"/>
        <v>8127569.0399999991</v>
      </c>
      <c r="T25" s="38">
        <f t="shared" si="8"/>
        <v>0</v>
      </c>
      <c r="U25" s="38">
        <f t="shared" si="8"/>
        <v>0</v>
      </c>
      <c r="V25" s="38">
        <f t="shared" si="8"/>
        <v>0</v>
      </c>
      <c r="W25" s="38">
        <f>W22+W17</f>
        <v>663121000</v>
      </c>
      <c r="X25" s="38">
        <f t="shared" si="8"/>
        <v>0</v>
      </c>
      <c r="Y25" s="38">
        <f t="shared" si="8"/>
        <v>0</v>
      </c>
      <c r="Z25" s="38">
        <f t="shared" si="8"/>
        <v>0</v>
      </c>
      <c r="AA25" s="38">
        <f t="shared" si="8"/>
        <v>0</v>
      </c>
      <c r="AB25" s="21">
        <v>0</v>
      </c>
    </row>
    <row r="26" spans="1:28" ht="75" customHeight="1">
      <c r="B26" s="65" t="s">
        <v>36</v>
      </c>
      <c r="C26" s="65"/>
      <c r="D26" s="65"/>
      <c r="E26" s="27"/>
      <c r="F26" s="27"/>
      <c r="G26" s="27"/>
      <c r="H26" s="27"/>
      <c r="J26" s="27"/>
      <c r="O26" s="27" t="s">
        <v>32</v>
      </c>
    </row>
    <row r="27" spans="1:28" ht="20.45" customHeight="1">
      <c r="B27" s="27"/>
      <c r="C27" s="27"/>
      <c r="D27" s="27"/>
      <c r="E27" s="27"/>
      <c r="F27" s="27"/>
      <c r="G27" s="27"/>
      <c r="H27" s="27"/>
      <c r="I27" s="27" t="s">
        <v>38</v>
      </c>
      <c r="J27" s="27"/>
    </row>
    <row r="28" spans="1:28" ht="58.5" customHeight="1">
      <c r="B28" s="43" t="s">
        <v>39</v>
      </c>
      <c r="C28" s="43"/>
      <c r="D28" s="43"/>
      <c r="E28" s="43"/>
      <c r="F28" s="27"/>
      <c r="G28" s="27"/>
      <c r="H28" s="27"/>
      <c r="J28" s="27"/>
      <c r="L28" s="23"/>
      <c r="O28" s="27" t="s">
        <v>40</v>
      </c>
    </row>
    <row r="29" spans="1:28" ht="12.4" customHeight="1"/>
  </sheetData>
  <mergeCells count="29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28:E28"/>
    <mergeCell ref="W7:AA7"/>
    <mergeCell ref="W8:Y8"/>
    <mergeCell ref="Z8:AA8"/>
    <mergeCell ref="A23:AB23"/>
    <mergeCell ref="A11:AB11"/>
    <mergeCell ref="A13:AB13"/>
    <mergeCell ref="A18:AB18"/>
    <mergeCell ref="O7:Q8"/>
    <mergeCell ref="R7:V7"/>
    <mergeCell ref="A7:A9"/>
    <mergeCell ref="B7:B9"/>
    <mergeCell ref="B26:D26"/>
  </mergeCells>
  <pageMargins left="0.39370078740157483" right="0.15748031496062992" top="0.15748031496062992" bottom="0.19685039370078741" header="0.15748031496062992" footer="0.19685039370078741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2025-04-03T08:18:28Z</cp:lastPrinted>
  <dcterms:created xsi:type="dcterms:W3CDTF">2007-04-03T07:32:34Z</dcterms:created>
  <dcterms:modified xsi:type="dcterms:W3CDTF">2025-04-03T08:30:45Z</dcterms:modified>
</cp:coreProperties>
</file>