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P16" i="8"/>
  <c r="J26"/>
  <c r="H26"/>
  <c r="AA17"/>
  <c r="Z17"/>
  <c r="Y17"/>
  <c r="X17"/>
  <c r="W17"/>
  <c r="S17"/>
  <c r="K18"/>
  <c r="L18"/>
  <c r="M18"/>
  <c r="N18"/>
  <c r="O18"/>
  <c r="P18"/>
  <c r="Q18"/>
  <c r="R18"/>
  <c r="S18"/>
  <c r="T18"/>
  <c r="U18"/>
  <c r="V18"/>
  <c r="X18"/>
  <c r="Y18"/>
  <c r="Z18"/>
  <c r="AA18"/>
  <c r="J18"/>
  <c r="H18"/>
  <c r="S14"/>
  <c r="S16"/>
  <c r="X16" s="1"/>
  <c r="S15"/>
  <c r="K23"/>
  <c r="L23"/>
  <c r="M23"/>
  <c r="N23"/>
  <c r="O23"/>
  <c r="P23"/>
  <c r="Q23"/>
  <c r="R23"/>
  <c r="T23"/>
  <c r="U23"/>
  <c r="V23"/>
  <c r="Y23"/>
  <c r="Z23"/>
  <c r="AA23"/>
  <c r="J23"/>
  <c r="H23"/>
  <c r="Z14"/>
  <c r="X22"/>
  <c r="S22"/>
  <c r="W22"/>
  <c r="X21"/>
  <c r="Z15"/>
  <c r="AA16"/>
  <c r="Y16"/>
  <c r="X15"/>
  <c r="Y15"/>
  <c r="Y14"/>
  <c r="S20"/>
  <c r="X20" s="1"/>
  <c r="X23" s="1"/>
  <c r="W16"/>
  <c r="W18" s="1"/>
  <c r="W14"/>
  <c r="W15"/>
  <c r="S21"/>
  <c r="W21"/>
  <c r="S23" l="1"/>
  <c r="X14"/>
  <c r="P26"/>
  <c r="O26"/>
  <c r="W20" l="1"/>
  <c r="W23" s="1"/>
  <c r="W26" s="1"/>
  <c r="AB23"/>
  <c r="S26" l="1"/>
  <c r="L26"/>
  <c r="AA26"/>
  <c r="Y26"/>
  <c r="V26"/>
  <c r="Q26"/>
  <c r="M26"/>
  <c r="K26"/>
  <c r="U26"/>
  <c r="N26"/>
  <c r="Z26"/>
  <c r="X26"/>
  <c r="T26"/>
  <c r="H5" l="1"/>
  <c r="R26"/>
</calcChain>
</file>

<file path=xl/sharedStrings.xml><?xml version="1.0" encoding="utf-8"?>
<sst xmlns="http://schemas.openxmlformats.org/spreadsheetml/2006/main" count="102" uniqueCount="73">
  <si>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</si>
  <si>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</si>
  <si>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</si>
  <si>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</si>
  <si>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</si>
  <si>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</si>
  <si>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</si>
  <si>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</si>
  <si>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</si>
  <si>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</si>
  <si>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</si>
  <si>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</si>
  <si>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</si>
  <si>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</si>
  <si>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</si>
  <si>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</si>
  <si>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</si>
  <si>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</si>
  <si>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</si>
  <si>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</si>
  <si>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</si>
  <si>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</si>
  <si>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</si>
  <si>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</si>
  <si>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</si>
  <si>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</si>
  <si>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</si>
  <si>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</si>
  <si>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</si>
  <si>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</si>
  <si>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</si>
  <si>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</si>
  <si>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</si>
  <si>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</si>
  <si>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</si>
  <si>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</si>
  <si>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</si>
  <si>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</si>
  <si>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МП</t>
  </si>
  <si>
    <t>Руководитель Финуправления АМО "Усинск"</t>
  </si>
  <si>
    <t>С.К. Росликова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</si>
  <si>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</si>
  <si>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</si>
  <si>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</si>
  <si>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</si>
  <si>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</si>
  <si>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</si>
  <si>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</si>
  <si>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</si>
  <si>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</si>
  <si>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Публичное акционерное общество Банк "Кузнецкий"</t>
  </si>
  <si>
    <t>"Северный Народный Банк" (акционерное общество)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</si>
  <si>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</si>
  <si>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</si>
  <si>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</si>
  <si>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</si>
  <si>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3.3</t>
  </si>
  <si>
    <t>05.03.2025</t>
  </si>
  <si>
    <t>05.03.2026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</si>
  <si>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</si>
  <si>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</si>
  <si>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23.01.2025 года № 07-08-18/1</t>
  </si>
  <si>
    <t>Задолженность на 01.06.2025 года</t>
  </si>
  <si>
    <t>Начислено (получено) в июне 2025 года</t>
  </si>
  <si>
    <t>Погашено в июне 2025 года</t>
  </si>
  <si>
    <t>2.4</t>
  </si>
  <si>
    <t>22.06.2026</t>
  </si>
  <si>
    <t>Краткосрочный, Муниципальный контракт на оказание услуг по предоставлению кредита от 02.06.2025 года № ЭА-060/25</t>
  </si>
  <si>
    <t>Муниципальный контракт № ЭА-060/25 от 02.06.2025 года на оказание услуг по предоставлению кредита</t>
  </si>
  <si>
    <t>по состоянию на 01.07.2025 года</t>
  </si>
  <si>
    <t>Объем муниципального долга округа "Усинск" по состоянию на 01.07.2025 года</t>
  </si>
  <si>
    <t>Остаток задолженности на 01.07.2025 года</t>
  </si>
  <si>
    <t>11.06.2025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</si>
</sst>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tabSelected="1" zoomScale="70" zoomScaleNormal="70" workbookViewId="0">
      <selection activeCell="P21" sqref="P21"/>
    </sheetView>
  </sheetViews>
  <sheetFormatPr defaultRowHeight="12.75"/>
  <cols>
    <col min="1" max="1" width="5" customWidth="1"/>
    <col min="2" max="2" width="25.7109375" customWidth="1"/>
    <col min="3" max="3" width="16.2851562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1" width="14.42578125" customWidth="1"/>
    <col min="12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14.42578125" customWidth="1"/>
    <col min="25" max="25" width="7.7109375" customWidth="1"/>
    <col min="26" max="26" width="7.140625" customWidth="1"/>
    <col min="27" max="27" width="7.570312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66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66" t="s">
        <v>69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20.25" customHeight="1">
      <c r="A5" s="1"/>
      <c r="B5" s="68" t="s">
        <v>70</v>
      </c>
      <c r="C5" s="68"/>
      <c r="D5" s="68"/>
      <c r="E5" s="68"/>
      <c r="F5" s="68"/>
      <c r="G5" s="68"/>
      <c r="H5" s="69">
        <f>W26</f>
        <v>577421000</v>
      </c>
      <c r="I5" s="7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2" t="s">
        <v>15</v>
      </c>
      <c r="B7" s="62" t="s">
        <v>4</v>
      </c>
      <c r="C7" s="62" t="s">
        <v>5</v>
      </c>
      <c r="D7" s="62" t="s">
        <v>26</v>
      </c>
      <c r="E7" s="62" t="s">
        <v>6</v>
      </c>
      <c r="F7" s="71" t="s">
        <v>16</v>
      </c>
      <c r="G7" s="72"/>
      <c r="H7" s="62" t="s">
        <v>7</v>
      </c>
      <c r="I7" s="62" t="s">
        <v>8</v>
      </c>
      <c r="J7" s="59" t="s">
        <v>62</v>
      </c>
      <c r="K7" s="60"/>
      <c r="L7" s="60"/>
      <c r="M7" s="60"/>
      <c r="N7" s="61"/>
      <c r="O7" s="53" t="s">
        <v>63</v>
      </c>
      <c r="P7" s="54"/>
      <c r="Q7" s="55"/>
      <c r="R7" s="59" t="s">
        <v>64</v>
      </c>
      <c r="S7" s="60"/>
      <c r="T7" s="60"/>
      <c r="U7" s="60"/>
      <c r="V7" s="61"/>
      <c r="W7" s="44" t="s">
        <v>71</v>
      </c>
      <c r="X7" s="45"/>
      <c r="Y7" s="45"/>
      <c r="Z7" s="45"/>
      <c r="AA7" s="46"/>
      <c r="AB7" s="62" t="s">
        <v>19</v>
      </c>
    </row>
    <row r="8" spans="1:28" ht="49.5" customHeight="1">
      <c r="A8" s="63"/>
      <c r="B8" s="63"/>
      <c r="C8" s="63"/>
      <c r="D8" s="63"/>
      <c r="E8" s="63"/>
      <c r="F8" s="73"/>
      <c r="G8" s="74"/>
      <c r="H8" s="63"/>
      <c r="I8" s="63"/>
      <c r="J8" s="47" t="s">
        <v>9</v>
      </c>
      <c r="K8" s="48"/>
      <c r="L8" s="49"/>
      <c r="M8" s="47" t="s">
        <v>10</v>
      </c>
      <c r="N8" s="49"/>
      <c r="O8" s="56"/>
      <c r="P8" s="57"/>
      <c r="Q8" s="58"/>
      <c r="R8" s="47" t="s">
        <v>9</v>
      </c>
      <c r="S8" s="48"/>
      <c r="T8" s="49"/>
      <c r="U8" s="47" t="s">
        <v>10</v>
      </c>
      <c r="V8" s="49"/>
      <c r="W8" s="47" t="s">
        <v>9</v>
      </c>
      <c r="X8" s="48"/>
      <c r="Y8" s="49"/>
      <c r="Z8" s="47" t="s">
        <v>10</v>
      </c>
      <c r="AA8" s="49"/>
      <c r="AB8" s="63"/>
    </row>
    <row r="9" spans="1:28" ht="83.25" customHeight="1">
      <c r="A9" s="64"/>
      <c r="B9" s="64"/>
      <c r="C9" s="64"/>
      <c r="D9" s="64"/>
      <c r="E9" s="64"/>
      <c r="F9" s="13" t="s">
        <v>17</v>
      </c>
      <c r="G9" s="13" t="s">
        <v>18</v>
      </c>
      <c r="H9" s="64"/>
      <c r="I9" s="64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4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50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96.75" customHeight="1">
      <c r="A14" s="29" t="s">
        <v>31</v>
      </c>
      <c r="B14" s="30" t="s">
        <v>48</v>
      </c>
      <c r="C14" s="30" t="s">
        <v>50</v>
      </c>
      <c r="D14" s="30" t="s">
        <v>44</v>
      </c>
      <c r="E14" s="29" t="s">
        <v>45</v>
      </c>
      <c r="F14" s="29" t="s">
        <v>43</v>
      </c>
      <c r="G14" s="29" t="s">
        <v>57</v>
      </c>
      <c r="H14" s="31">
        <v>100000000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>K14+P14</f>
        <v>0</v>
      </c>
      <c r="T14" s="31">
        <v>0</v>
      </c>
      <c r="U14" s="31">
        <v>0</v>
      </c>
      <c r="V14" s="31">
        <v>0</v>
      </c>
      <c r="W14" s="31">
        <f t="shared" ref="W14:W17" si="0">J14+O14-R14</f>
        <v>0</v>
      </c>
      <c r="X14" s="31">
        <f t="shared" ref="X14:X17" si="1">K14+P14-S14</f>
        <v>0</v>
      </c>
      <c r="Y14" s="31">
        <f t="shared" ref="Y14:Y17" si="2">L14+Q14-T14</f>
        <v>0</v>
      </c>
      <c r="Z14" s="31">
        <f>0</f>
        <v>0</v>
      </c>
      <c r="AA14" s="31">
        <v>0</v>
      </c>
      <c r="AB14" s="18"/>
    </row>
    <row r="15" spans="1:28" ht="96.75" customHeight="1">
      <c r="A15" s="29" t="s">
        <v>41</v>
      </c>
      <c r="B15" s="30" t="s">
        <v>49</v>
      </c>
      <c r="C15" s="30" t="s">
        <v>51</v>
      </c>
      <c r="D15" s="30" t="s">
        <v>47</v>
      </c>
      <c r="E15" s="29" t="s">
        <v>46</v>
      </c>
      <c r="F15" s="29" t="s">
        <v>43</v>
      </c>
      <c r="G15" s="29" t="s">
        <v>58</v>
      </c>
      <c r="H15" s="31">
        <v>150000000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2">
        <v>0</v>
      </c>
      <c r="S15" s="32">
        <f>K15+P15</f>
        <v>0</v>
      </c>
      <c r="T15" s="31">
        <v>0</v>
      </c>
      <c r="U15" s="31">
        <v>0</v>
      </c>
      <c r="V15" s="31">
        <v>0</v>
      </c>
      <c r="W15" s="31">
        <f t="shared" si="0"/>
        <v>0</v>
      </c>
      <c r="X15" s="31">
        <f t="shared" si="1"/>
        <v>0</v>
      </c>
      <c r="Y15" s="31">
        <f t="shared" si="2"/>
        <v>0</v>
      </c>
      <c r="Z15" s="31">
        <f>0</f>
        <v>0</v>
      </c>
      <c r="AA15" s="31">
        <v>0</v>
      </c>
      <c r="AB15" s="18"/>
    </row>
    <row r="16" spans="1:28" ht="96.75" customHeight="1">
      <c r="A16" s="29" t="s">
        <v>42</v>
      </c>
      <c r="B16" s="30" t="s">
        <v>54</v>
      </c>
      <c r="C16" s="30" t="s">
        <v>51</v>
      </c>
      <c r="D16" s="30" t="s">
        <v>55</v>
      </c>
      <c r="E16" s="29" t="s">
        <v>52</v>
      </c>
      <c r="F16" s="29" t="s">
        <v>53</v>
      </c>
      <c r="G16" s="29" t="s">
        <v>72</v>
      </c>
      <c r="H16" s="31">
        <v>100000000</v>
      </c>
      <c r="I16" s="30" t="s">
        <v>20</v>
      </c>
      <c r="J16" s="31">
        <v>80000000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1151035.62</f>
        <v>1151035.6200000001</v>
      </c>
      <c r="Q16" s="31">
        <v>0</v>
      </c>
      <c r="R16" s="32">
        <v>80000000</v>
      </c>
      <c r="S16" s="32">
        <f>K16+P16</f>
        <v>1151035.6200000001</v>
      </c>
      <c r="T16" s="31">
        <v>0</v>
      </c>
      <c r="U16" s="31">
        <v>0</v>
      </c>
      <c r="V16" s="31">
        <v>0</v>
      </c>
      <c r="W16" s="31">
        <f t="shared" si="0"/>
        <v>0</v>
      </c>
      <c r="X16" s="31">
        <f t="shared" si="1"/>
        <v>0</v>
      </c>
      <c r="Y16" s="31">
        <f t="shared" si="2"/>
        <v>0</v>
      </c>
      <c r="Z16" s="31">
        <v>0</v>
      </c>
      <c r="AA16" s="31">
        <f>N16+Q16-V16</f>
        <v>0</v>
      </c>
      <c r="AB16" s="18"/>
    </row>
    <row r="17" spans="1:28" ht="96.75" customHeight="1">
      <c r="A17" s="29" t="s">
        <v>65</v>
      </c>
      <c r="B17" s="30" t="s">
        <v>67</v>
      </c>
      <c r="C17" s="30" t="s">
        <v>51</v>
      </c>
      <c r="D17" s="30" t="s">
        <v>68</v>
      </c>
      <c r="E17" s="29"/>
      <c r="F17" s="29" t="s">
        <v>66</v>
      </c>
      <c r="G17" s="29"/>
      <c r="H17" s="31">
        <v>100000000</v>
      </c>
      <c r="I17" s="30" t="s">
        <v>20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0</v>
      </c>
      <c r="S17" s="32">
        <f>K17+P17</f>
        <v>0</v>
      </c>
      <c r="T17" s="31">
        <v>0</v>
      </c>
      <c r="U17" s="31">
        <v>0</v>
      </c>
      <c r="V17" s="31">
        <v>0</v>
      </c>
      <c r="W17" s="31">
        <f t="shared" si="0"/>
        <v>0</v>
      </c>
      <c r="X17" s="31">
        <f t="shared" si="1"/>
        <v>0</v>
      </c>
      <c r="Y17" s="31">
        <f t="shared" si="2"/>
        <v>0</v>
      </c>
      <c r="Z17" s="31">
        <f t="shared" ref="Z17" si="3">M17+R17-U17</f>
        <v>0</v>
      </c>
      <c r="AA17" s="31">
        <f>N17+Q17-V17</f>
        <v>0</v>
      </c>
      <c r="AB17" s="18"/>
    </row>
    <row r="18" spans="1:28" ht="22.5" customHeight="1">
      <c r="A18" s="14" t="s">
        <v>1</v>
      </c>
      <c r="B18" s="20"/>
      <c r="C18" s="20"/>
      <c r="D18" s="20"/>
      <c r="E18" s="20"/>
      <c r="F18" s="20"/>
      <c r="G18" s="20"/>
      <c r="H18" s="38">
        <f>SUM(H14:H17)</f>
        <v>450000000</v>
      </c>
      <c r="I18" s="38"/>
      <c r="J18" s="38">
        <f>SUM(J14:J17)</f>
        <v>80000000</v>
      </c>
      <c r="K18" s="38">
        <f t="shared" ref="K18:AA18" si="4">SUM(K14:K17)</f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8">
        <f t="shared" si="4"/>
        <v>0</v>
      </c>
      <c r="P18" s="38">
        <f t="shared" si="4"/>
        <v>1151035.6200000001</v>
      </c>
      <c r="Q18" s="38">
        <f t="shared" si="4"/>
        <v>0</v>
      </c>
      <c r="R18" s="38">
        <f t="shared" si="4"/>
        <v>80000000</v>
      </c>
      <c r="S18" s="38">
        <f t="shared" si="4"/>
        <v>1151035.6200000001</v>
      </c>
      <c r="T18" s="38">
        <f t="shared" si="4"/>
        <v>0</v>
      </c>
      <c r="U18" s="38">
        <f t="shared" si="4"/>
        <v>0</v>
      </c>
      <c r="V18" s="38">
        <f t="shared" si="4"/>
        <v>0</v>
      </c>
      <c r="W18" s="38">
        <f t="shared" si="4"/>
        <v>0</v>
      </c>
      <c r="X18" s="38">
        <f t="shared" si="4"/>
        <v>0</v>
      </c>
      <c r="Y18" s="38">
        <f t="shared" si="4"/>
        <v>0</v>
      </c>
      <c r="Z18" s="38">
        <f t="shared" si="4"/>
        <v>0</v>
      </c>
      <c r="AA18" s="38">
        <f t="shared" si="4"/>
        <v>0</v>
      </c>
      <c r="AB18" s="16">
        <v>0</v>
      </c>
    </row>
    <row r="19" spans="1:28" ht="30.75" customHeight="1">
      <c r="A19" s="50" t="s">
        <v>24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spans="1:28" ht="88.5" customHeight="1">
      <c r="A20" s="24" t="s">
        <v>27</v>
      </c>
      <c r="B20" s="33" t="s">
        <v>28</v>
      </c>
      <c r="C20" s="33" t="s">
        <v>29</v>
      </c>
      <c r="D20" s="34" t="s">
        <v>30</v>
      </c>
      <c r="E20" s="35">
        <v>43857</v>
      </c>
      <c r="F20" s="35">
        <v>46016</v>
      </c>
      <c r="G20" s="35"/>
      <c r="H20" s="36">
        <v>100000000</v>
      </c>
      <c r="I20" s="17" t="s">
        <v>20</v>
      </c>
      <c r="J20" s="37">
        <v>13300000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41">
        <v>1025.48</v>
      </c>
      <c r="Q20" s="37">
        <v>0</v>
      </c>
      <c r="R20" s="37">
        <v>1900000</v>
      </c>
      <c r="S20" s="37">
        <f t="shared" ref="S20:S22" si="5">P20</f>
        <v>1025.48</v>
      </c>
      <c r="T20" s="37">
        <v>0</v>
      </c>
      <c r="U20" s="37">
        <v>0</v>
      </c>
      <c r="V20" s="37">
        <v>0</v>
      </c>
      <c r="W20" s="37">
        <f t="shared" ref="W20:X22" si="6">J20+O20-R20</f>
        <v>11400000</v>
      </c>
      <c r="X20" s="37">
        <f t="shared" si="6"/>
        <v>0</v>
      </c>
      <c r="Y20" s="37">
        <v>0</v>
      </c>
      <c r="Z20" s="37">
        <v>0</v>
      </c>
      <c r="AA20" s="37">
        <v>0</v>
      </c>
      <c r="AB20" s="28"/>
    </row>
    <row r="21" spans="1:28" ht="89.25" customHeight="1">
      <c r="A21" s="24" t="s">
        <v>35</v>
      </c>
      <c r="B21" s="33" t="s">
        <v>33</v>
      </c>
      <c r="C21" s="33" t="s">
        <v>29</v>
      </c>
      <c r="D21" s="34" t="s">
        <v>34</v>
      </c>
      <c r="E21" s="35">
        <v>44827</v>
      </c>
      <c r="F21" s="35">
        <v>46640</v>
      </c>
      <c r="G21" s="35"/>
      <c r="H21" s="36">
        <v>358115400</v>
      </c>
      <c r="I21" s="17" t="s">
        <v>20</v>
      </c>
      <c r="J21" s="37">
        <v>268590000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9">
        <v>0</v>
      </c>
      <c r="Q21" s="37">
        <v>0</v>
      </c>
      <c r="R21" s="37">
        <v>0</v>
      </c>
      <c r="S21" s="37">
        <f t="shared" si="5"/>
        <v>0</v>
      </c>
      <c r="T21" s="37">
        <v>0</v>
      </c>
      <c r="U21" s="37">
        <v>0</v>
      </c>
      <c r="V21" s="37">
        <v>0</v>
      </c>
      <c r="W21" s="37">
        <f t="shared" si="6"/>
        <v>268590000</v>
      </c>
      <c r="X21" s="37">
        <f t="shared" si="6"/>
        <v>0</v>
      </c>
      <c r="Y21" s="37">
        <v>0</v>
      </c>
      <c r="Z21" s="37">
        <v>0</v>
      </c>
      <c r="AA21" s="37">
        <v>0</v>
      </c>
      <c r="AB21" s="40"/>
    </row>
    <row r="22" spans="1:28" ht="153" customHeight="1">
      <c r="A22" s="24" t="s">
        <v>56</v>
      </c>
      <c r="B22" s="33" t="s">
        <v>61</v>
      </c>
      <c r="C22" s="33" t="s">
        <v>59</v>
      </c>
      <c r="D22" s="34" t="s">
        <v>60</v>
      </c>
      <c r="E22" s="35">
        <v>45721</v>
      </c>
      <c r="F22" s="35">
        <v>45869</v>
      </c>
      <c r="G22" s="35"/>
      <c r="H22" s="36">
        <v>297431000</v>
      </c>
      <c r="I22" s="17" t="s">
        <v>20</v>
      </c>
      <c r="J22" s="37">
        <v>297431000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9">
        <v>0</v>
      </c>
      <c r="Q22" s="37">
        <v>0</v>
      </c>
      <c r="R22" s="37">
        <v>0</v>
      </c>
      <c r="S22" s="37">
        <f t="shared" si="5"/>
        <v>0</v>
      </c>
      <c r="T22" s="37">
        <v>0</v>
      </c>
      <c r="U22" s="37">
        <v>0</v>
      </c>
      <c r="V22" s="37">
        <v>0</v>
      </c>
      <c r="W22" s="37">
        <f t="shared" si="6"/>
        <v>297431000</v>
      </c>
      <c r="X22" s="37">
        <f t="shared" si="6"/>
        <v>0</v>
      </c>
      <c r="Y22" s="37">
        <v>0</v>
      </c>
      <c r="Z22" s="37">
        <v>0</v>
      </c>
      <c r="AA22" s="37">
        <v>0</v>
      </c>
      <c r="AB22" s="42"/>
    </row>
    <row r="23" spans="1:28" ht="18.75" customHeight="1">
      <c r="A23" s="14" t="s">
        <v>2</v>
      </c>
      <c r="B23" s="25"/>
      <c r="C23" s="25"/>
      <c r="D23" s="25"/>
      <c r="E23" s="25"/>
      <c r="F23" s="25"/>
      <c r="G23" s="25"/>
      <c r="H23" s="26">
        <f>SUM(H20:H22)</f>
        <v>755546400</v>
      </c>
      <c r="I23" s="26"/>
      <c r="J23" s="26">
        <f>SUM(J20:J22)</f>
        <v>579321000</v>
      </c>
      <c r="K23" s="26">
        <f t="shared" ref="K23:AA23" si="7">SUM(K20:K22)</f>
        <v>0</v>
      </c>
      <c r="L23" s="26">
        <f t="shared" si="7"/>
        <v>0</v>
      </c>
      <c r="M23" s="26">
        <f t="shared" si="7"/>
        <v>0</v>
      </c>
      <c r="N23" s="26">
        <f t="shared" si="7"/>
        <v>0</v>
      </c>
      <c r="O23" s="26">
        <f t="shared" si="7"/>
        <v>0</v>
      </c>
      <c r="P23" s="26">
        <f t="shared" si="7"/>
        <v>1025.48</v>
      </c>
      <c r="Q23" s="26">
        <f t="shared" si="7"/>
        <v>0</v>
      </c>
      <c r="R23" s="26">
        <f t="shared" si="7"/>
        <v>1900000</v>
      </c>
      <c r="S23" s="26">
        <f t="shared" si="7"/>
        <v>1025.48</v>
      </c>
      <c r="T23" s="26">
        <f t="shared" si="7"/>
        <v>0</v>
      </c>
      <c r="U23" s="26">
        <f t="shared" si="7"/>
        <v>0</v>
      </c>
      <c r="V23" s="26">
        <f t="shared" si="7"/>
        <v>0</v>
      </c>
      <c r="W23" s="26">
        <f t="shared" si="7"/>
        <v>577421000</v>
      </c>
      <c r="X23" s="26">
        <f t="shared" si="7"/>
        <v>0</v>
      </c>
      <c r="Y23" s="26">
        <f t="shared" si="7"/>
        <v>0</v>
      </c>
      <c r="Z23" s="26">
        <f t="shared" si="7"/>
        <v>0</v>
      </c>
      <c r="AA23" s="26">
        <f t="shared" si="7"/>
        <v>0</v>
      </c>
      <c r="AB23" s="26" t="e">
        <f>#REF!</f>
        <v>#REF!</v>
      </c>
    </row>
    <row r="24" spans="1:28" ht="18" customHeight="1">
      <c r="A24" s="50" t="s">
        <v>25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spans="1:28" ht="15" customHeight="1">
      <c r="A25" s="14" t="s">
        <v>21</v>
      </c>
      <c r="B25" s="15"/>
      <c r="C25" s="15"/>
      <c r="D25" s="15"/>
      <c r="E25" s="15"/>
      <c r="F25" s="15"/>
      <c r="G25" s="15"/>
      <c r="H25" s="16">
        <v>0</v>
      </c>
      <c r="I25" s="15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</row>
    <row r="26" spans="1:28" ht="28.5" customHeight="1">
      <c r="A26" s="19" t="s">
        <v>3</v>
      </c>
      <c r="B26" s="20"/>
      <c r="C26" s="20"/>
      <c r="D26" s="20"/>
      <c r="E26" s="20"/>
      <c r="F26" s="20"/>
      <c r="G26" s="20"/>
      <c r="H26" s="38">
        <f>H18+H23</f>
        <v>1205546400</v>
      </c>
      <c r="I26" s="38"/>
      <c r="J26" s="38">
        <f>J23+J18</f>
        <v>659321000</v>
      </c>
      <c r="K26" s="38">
        <f t="shared" ref="K26:AA26" si="8">K23+K18</f>
        <v>0</v>
      </c>
      <c r="L26" s="38">
        <f t="shared" si="8"/>
        <v>0</v>
      </c>
      <c r="M26" s="38">
        <f t="shared" si="8"/>
        <v>0</v>
      </c>
      <c r="N26" s="38">
        <f t="shared" si="8"/>
        <v>0</v>
      </c>
      <c r="O26" s="38">
        <f t="shared" si="8"/>
        <v>0</v>
      </c>
      <c r="P26" s="38">
        <f t="shared" si="8"/>
        <v>1152061.1000000001</v>
      </c>
      <c r="Q26" s="38">
        <f t="shared" si="8"/>
        <v>0</v>
      </c>
      <c r="R26" s="21">
        <f t="shared" si="8"/>
        <v>81900000</v>
      </c>
      <c r="S26" s="38">
        <f t="shared" si="8"/>
        <v>1152061.1000000001</v>
      </c>
      <c r="T26" s="38">
        <f t="shared" si="8"/>
        <v>0</v>
      </c>
      <c r="U26" s="38">
        <f t="shared" si="8"/>
        <v>0</v>
      </c>
      <c r="V26" s="38">
        <f t="shared" si="8"/>
        <v>0</v>
      </c>
      <c r="W26" s="38">
        <f>W23+W18</f>
        <v>577421000</v>
      </c>
      <c r="X26" s="38">
        <f t="shared" si="8"/>
        <v>0</v>
      </c>
      <c r="Y26" s="38">
        <f t="shared" si="8"/>
        <v>0</v>
      </c>
      <c r="Z26" s="38">
        <f t="shared" si="8"/>
        <v>0</v>
      </c>
      <c r="AA26" s="38">
        <f t="shared" si="8"/>
        <v>0</v>
      </c>
      <c r="AB26" s="21">
        <v>0</v>
      </c>
    </row>
    <row r="27" spans="1:28" ht="74.25" customHeight="1">
      <c r="B27" s="65" t="s">
        <v>36</v>
      </c>
      <c r="C27" s="65"/>
      <c r="D27" s="65"/>
      <c r="E27" s="27"/>
      <c r="F27" s="27"/>
      <c r="G27" s="27"/>
      <c r="H27" s="27"/>
      <c r="J27" s="27"/>
      <c r="O27" s="27" t="s">
        <v>32</v>
      </c>
    </row>
    <row r="28" spans="1:28" ht="20.45" customHeight="1">
      <c r="B28" s="27"/>
      <c r="C28" s="27"/>
      <c r="D28" s="27"/>
      <c r="E28" s="27"/>
      <c r="F28" s="27"/>
      <c r="G28" s="27"/>
      <c r="H28" s="27"/>
      <c r="I28" s="27" t="s">
        <v>38</v>
      </c>
      <c r="J28" s="27"/>
    </row>
    <row r="29" spans="1:28" ht="56.25" customHeight="1">
      <c r="B29" s="43" t="s">
        <v>39</v>
      </c>
      <c r="C29" s="43"/>
      <c r="D29" s="43"/>
      <c r="E29" s="43"/>
      <c r="F29" s="27"/>
      <c r="G29" s="27"/>
      <c r="H29" s="27"/>
      <c r="J29" s="27"/>
      <c r="L29" s="23"/>
      <c r="O29" s="27" t="s">
        <v>40</v>
      </c>
    </row>
    <row r="30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9:E29"/>
    <mergeCell ref="W7:AA7"/>
    <mergeCell ref="W8:Y8"/>
    <mergeCell ref="Z8:AA8"/>
    <mergeCell ref="A24:AB24"/>
    <mergeCell ref="A11:AB11"/>
    <mergeCell ref="A13:AB13"/>
    <mergeCell ref="A19:AB19"/>
    <mergeCell ref="O7:Q8"/>
    <mergeCell ref="R7:V7"/>
    <mergeCell ref="A7:A9"/>
    <mergeCell ref="B7:B9"/>
    <mergeCell ref="B27:D27"/>
  </mergeCells>
  <pageMargins left="0.39370078740157483" right="0.15748031496062992" top="0.15748031496062992" bottom="0.19685039370078741" header="0.15748031496062992" footer="0.19685039370078741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2025-06-04T12:27:20Z</cp:lastPrinted>
  <dcterms:created xsi:type="dcterms:W3CDTF">2007-04-03T07:32:34Z</dcterms:created>
  <dcterms:modified xsi:type="dcterms:W3CDTF">2025-06-27T11:45:27Z</dcterms:modified>
</cp:coreProperties>
</file>