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5" yWindow="15" windowWidth="13110" windowHeight="11865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доходами'!$A$1:$E$73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доходами'!$A$1:$E$107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доходами'!$A$1:$E$73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доходами'!$29:$31,'с развёрнутыми доходами'!$52:$52</definedName>
    <definedName name="Z_6382D31E_57F9_431A_8857_6E05C5DDD46B_.wvu.PrintArea" localSheetId="0" hidden="1">'с развёрнутыми доходами'!$A$1:$E$73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доходами'!$52:$52</definedName>
    <definedName name="Z_68DC45B0_5DDE_44CE_B6FE_5C917556A2F2_.wvu.PrintArea" localSheetId="0" hidden="1">'с развёрнутыми доходами'!$A$1:$E$66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доходами'!$A$1:$E$107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доходами'!#REF!</definedName>
    <definedName name="Z_81A19E5D_79FB_4B88_B6C5_8807F61EBDAB_.wvu.PrintArea" localSheetId="0" hidden="1">'с развёрнутыми доходами'!$A$1:$E$107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доходами'!$A$1:$E$107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доходами'!#REF!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доходами'!$A$1:$E$66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доходами'!$52:$52</definedName>
    <definedName name="Z_AD882775_3712_4CB6_AC49_EEC018467B03_.wvu.PrintArea" localSheetId="0" hidden="1">'с развёрнутыми доходами'!$A$1:$E$107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Z_BED635A2_EB54_451F_9C46_B3D74CB2D886_.wvu.PrintArea" localSheetId="0" hidden="1">'с развёрнутыми доходами'!$A$1:$E$73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доходами'!$A$1:$E$73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доходами'!$52:$52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доходами'!$A$1:$E$107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доходами'!$A$1:$E$99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E15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<sst xmlns="http://schemas.openxmlformats.org/spreadsheetml/2006/main" count="478" uniqueCount="196">
  <si>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</si>
  <si>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</si>
  <si>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</si>
  <si>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</si>
  <si>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</si>
  <si>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</si>
  <si>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</si>
  <si>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</si>
  <si>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</si>
  <si>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</si>
  <si>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</si>
  <si>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</si>
  <si>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</si>
  <si>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</si>
  <si>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</si>
  <si>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</si>
  <si>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</si>
  <si>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</si>
  <si>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</si>
  <si>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</si>
  <si>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</si>
  <si>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</si>
  <si>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</si>
  <si>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</si>
  <si>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</si>
  <si>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</si>
  <si>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</si>
  <si>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</si>
  <si>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</si>
  <si>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</si>
  <si>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</si>
  <si>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</si>
  <si>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</si>
  <si>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</si>
  <si>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</si>
  <si>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</si>
  <si>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</si>
  <si>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</si>
  <si>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</si>
  <si>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</si>
  <si>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</si>
  <si>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</si>
  <si>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</si>
  <si>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</si>
  <si>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</si>
  <si>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</si>
  <si>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</si>
  <si>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</si>
  <si>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</si>
  <si>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</si>
  <si>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</si>
  <si>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</si>
  <si>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</si>
  <si>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</si>
  <si>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</si>
  <si>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</si>
  <si>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</si>
  <si>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</si>
  <si>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</si>
  <si>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</si>
  <si>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</si>
  <si>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</si>
  <si>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</si>
  <si>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</si>
  <si>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</si>
  <si>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</si>
  <si>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</si>
  <si>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</si>
  <si>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</si>
  <si>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</si>
  <si>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</si>
  <si>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</si>
  <si>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</si>
  <si>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</si>
  <si>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</si>
  <si>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</si>
  <si>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</si>
  <si>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</si>
  <si>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</si>
  <si>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</si>
  <si>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</si>
  <si>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</si>
  <si>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</si>
  <si>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</si>
  <si>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</si>
  <si>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</si>
  <si>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</si>
  <si>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</si>
  <si>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</si>
  <si>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</si>
  <si>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</si>
  <si>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</si>
  <si>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</si>
  <si>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</si>
  <si>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</si>
  <si>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</si>
  <si>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</si>
  <si>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</si>
  <si>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</si>
  <si>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</si>
  <si>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</si>
  <si>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</si>
  <si>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</si>
  <si>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</si>
  <si>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</si>
  <si>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</si>
  <si>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</si>
  <si>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</si>
  <si>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</si>
  <si>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</si>
  <si>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</si>
  <si>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</si>
  <si>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</si>
  <si>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</si>
  <si>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</si>
  <si>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</si>
  <si>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</si>
  <si>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</si>
  <si>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</si>
  <si>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</si>
  <si>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</si>
  <si>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</si>
  <si>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</si>
  <si>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</si>
  <si>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</si>
  <si>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</si>
  <si>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</si>
  <si>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</si>
  <si>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</si>
  <si>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</si>
  <si>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</si>
  <si>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</si>
  <si>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</si>
  <si>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</si>
  <si>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</si>
  <si>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</si>
  <si>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</si>
  <si>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</si>
  <si>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</si>
  <si>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</si>
  <si>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</si>
  <si>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</si>
  <si>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</si>
  <si>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</si>
  <si>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</si>
  <si>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</si>
  <si>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</si>
  <si>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</si>
  <si>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</si>
  <si>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</si>
  <si>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</si>
  <si>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</si>
  <si>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</si>
  <si>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</si>
  <si>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</si>
  <si>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</si>
  <si>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</si>
  <si>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</si>
  <si>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</si>
  <si>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</si>
  <si>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</si>
  <si>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</si>
  <si>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</si>
  <si>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</si>
  <si>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</si>
  <si>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</si>
  <si>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</si>
  <si>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</si>
  <si>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</si>
  <si>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</si>
  <si>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</si>
  <si>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</si>
  <si>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</si>
  <si>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</si>
  <si>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</si>
  <si>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</si>
  <si>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</si>
  <si>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</si>
  <si>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 xml:space="preserve">План на 2022 год 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</si>
  <si>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</si>
  <si>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</si>
  <si>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</si>
  <si>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</si>
  <si>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</si>
  <si>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</si>
  <si>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</si>
  <si>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</si>
  <si>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</si>
  <si>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</si>
  <si>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</si>
  <si>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</si>
  <si>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</si>
  <si>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>Молодежная политика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</si>
  <si>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</si>
  <si>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</si>
  <si>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Информация об исполнении бюджета муниципального образования городского округа "Усинск" на 01.10.2022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</si>
</sst>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0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167" fontId="19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4"/>
  <sheetViews>
    <sheetView tabSelected="1" view="pageBreakPreview" zoomScaleSheetLayoutView="100" workbookViewId="0">
      <selection activeCell="H96" sqref="H96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9" t="s">
        <v>195</v>
      </c>
      <c r="B1" s="239"/>
      <c r="C1" s="239"/>
      <c r="D1" s="239"/>
      <c r="E1" s="240"/>
      <c r="F1" s="87"/>
      <c r="G1" s="4"/>
      <c r="I1" s="199"/>
      <c r="J1" s="4"/>
      <c r="K1" s="4"/>
    </row>
    <row r="2" spans="1:11" ht="18.75" customHeight="1">
      <c r="A2" s="239"/>
      <c r="B2" s="239"/>
      <c r="C2" s="239"/>
      <c r="D2" s="239"/>
      <c r="E2" s="240"/>
      <c r="F2" s="87"/>
      <c r="G2" s="4"/>
      <c r="I2" s="4"/>
      <c r="J2" s="4"/>
      <c r="K2" s="4"/>
    </row>
    <row r="3" spans="1:11" ht="18.75" customHeight="1">
      <c r="B3" s="204"/>
      <c r="C3" s="192"/>
      <c r="D3" s="192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3"/>
      <c r="G4" s="4"/>
      <c r="I4" s="4"/>
      <c r="J4" s="4"/>
      <c r="K4" s="4"/>
    </row>
    <row r="5" spans="1:11" ht="15.75" customHeight="1">
      <c r="A5" s="243" t="s">
        <v>1</v>
      </c>
      <c r="B5" s="243" t="s">
        <v>2</v>
      </c>
      <c r="C5" s="241" t="s">
        <v>178</v>
      </c>
      <c r="D5" s="241" t="s">
        <v>3</v>
      </c>
      <c r="E5" s="241" t="s">
        <v>166</v>
      </c>
      <c r="F5" s="192"/>
      <c r="G5" s="4"/>
      <c r="H5" s="87"/>
      <c r="I5" s="87"/>
      <c r="J5" s="87"/>
      <c r="K5" s="4"/>
    </row>
    <row r="6" spans="1:11" ht="42.75" customHeight="1">
      <c r="A6" s="244"/>
      <c r="B6" s="244"/>
      <c r="C6" s="242"/>
      <c r="D6" s="242"/>
      <c r="E6" s="242"/>
      <c r="F6" s="192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8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v>3425440.79</v>
      </c>
      <c r="D8" s="141">
        <v>2563369.21</v>
      </c>
      <c r="E8" s="141">
        <v>74.83326576490029</v>
      </c>
      <c r="F8" s="87"/>
      <c r="G8" s="6"/>
      <c r="H8" s="22"/>
      <c r="I8" s="111"/>
      <c r="J8" s="22"/>
      <c r="K8" s="22"/>
    </row>
    <row r="9" spans="1:11" s="189" customFormat="1">
      <c r="A9" s="191" t="s">
        <v>6</v>
      </c>
      <c r="B9" s="142">
        <v>10000000</v>
      </c>
      <c r="C9" s="141">
        <v>1491344.82</v>
      </c>
      <c r="D9" s="141">
        <v>1204443.8200000003</v>
      </c>
      <c r="E9" s="141">
        <v>80.762262613417619</v>
      </c>
      <c r="F9" s="87"/>
      <c r="G9" s="6"/>
      <c r="H9" s="190"/>
      <c r="I9" s="224"/>
      <c r="J9" s="224"/>
      <c r="K9" s="224"/>
    </row>
    <row r="10" spans="1:11">
      <c r="A10" s="143" t="s">
        <v>7</v>
      </c>
      <c r="B10" s="144">
        <v>10102000</v>
      </c>
      <c r="C10" s="145">
        <v>744386</v>
      </c>
      <c r="D10" s="145">
        <v>579961</v>
      </c>
      <c r="E10" s="145">
        <v>77.911325575709384</v>
      </c>
      <c r="F10" s="87"/>
      <c r="G10" s="6"/>
      <c r="H10" s="22"/>
      <c r="I10" s="6"/>
      <c r="J10" s="225"/>
      <c r="K10" s="4"/>
    </row>
    <row r="11" spans="1:11" ht="31.5">
      <c r="A11" s="146" t="s">
        <v>141</v>
      </c>
      <c r="B11" s="144">
        <v>10300000</v>
      </c>
      <c r="C11" s="145">
        <v>1818.8</v>
      </c>
      <c r="D11" s="145">
        <v>1564.5</v>
      </c>
      <c r="E11" s="145">
        <v>86.018253793710144</v>
      </c>
      <c r="F11" s="87"/>
      <c r="G11" s="6"/>
      <c r="H11" s="226"/>
      <c r="I11" s="226"/>
      <c r="J11" s="225"/>
      <c r="K11" s="4"/>
    </row>
    <row r="12" spans="1:11">
      <c r="A12" s="147" t="s">
        <v>8</v>
      </c>
      <c r="B12" s="144">
        <v>10500000</v>
      </c>
      <c r="C12" s="145">
        <v>101535</v>
      </c>
      <c r="D12" s="145">
        <v>83483.8</v>
      </c>
      <c r="E12" s="145">
        <v>82.221696951790022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34909</v>
      </c>
      <c r="D13" s="145">
        <v>12013.86</v>
      </c>
      <c r="E13" s="145">
        <v>34.414792746856115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9479</v>
      </c>
      <c r="D14" s="145">
        <v>7763.76</v>
      </c>
      <c r="E14" s="145">
        <v>81.904842282941232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-4.7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217336.5</v>
      </c>
      <c r="D16" s="145">
        <v>147226.68</v>
      </c>
      <c r="E16" s="145">
        <v>67.741350394434434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10413.700000000001</v>
      </c>
      <c r="D17" s="145">
        <v>3027.79</v>
      </c>
      <c r="E17" s="145">
        <v>29.075064578391924</v>
      </c>
      <c r="F17" s="87"/>
      <c r="G17" s="7"/>
      <c r="H17" s="199"/>
    </row>
    <row r="18" spans="1:10" ht="31.5">
      <c r="A18" s="148" t="s">
        <v>14</v>
      </c>
      <c r="B18" s="144">
        <v>11300000</v>
      </c>
      <c r="C18" s="145">
        <v>1432</v>
      </c>
      <c r="D18" s="145">
        <v>1077.06</v>
      </c>
      <c r="E18" s="145">
        <v>75.213687150837984</v>
      </c>
      <c r="F18" s="87"/>
      <c r="G18" s="7"/>
    </row>
    <row r="19" spans="1:10" ht="31.5">
      <c r="A19" s="148" t="s">
        <v>15</v>
      </c>
      <c r="B19" s="144">
        <v>11400000</v>
      </c>
      <c r="C19" s="145">
        <v>57950</v>
      </c>
      <c r="D19" s="145">
        <v>57597.1</v>
      </c>
      <c r="E19" s="145">
        <v>99.391026747195852</v>
      </c>
      <c r="F19" s="87"/>
      <c r="G19" s="7"/>
    </row>
    <row r="20" spans="1:10">
      <c r="A20" s="148" t="s">
        <v>16</v>
      </c>
      <c r="B20" s="144">
        <v>11600000</v>
      </c>
      <c r="C20" s="145">
        <v>312008.46999999997</v>
      </c>
      <c r="D20" s="145">
        <v>310668.09999999998</v>
      </c>
      <c r="E20" s="145">
        <v>99.570405893147708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76.349999999999994</v>
      </c>
      <c r="D21" s="145">
        <v>64.87</v>
      </c>
      <c r="E21" s="145" t="s">
        <v>154</v>
      </c>
      <c r="F21" s="87"/>
      <c r="G21" s="7"/>
      <c r="H21" s="8"/>
    </row>
    <row r="22" spans="1:10">
      <c r="A22" s="150" t="s">
        <v>18</v>
      </c>
      <c r="B22" s="149">
        <v>20000000</v>
      </c>
      <c r="C22" s="141">
        <v>1934095.97</v>
      </c>
      <c r="D22" s="141">
        <v>1358925.39</v>
      </c>
      <c r="E22" s="141">
        <v>70.261528439046387</v>
      </c>
      <c r="F22" s="87"/>
      <c r="G22" s="7"/>
      <c r="H22" s="35"/>
      <c r="I22" s="18"/>
      <c r="J22" s="18"/>
    </row>
    <row r="23" spans="1:10" ht="47.25">
      <c r="A23" s="150" t="s">
        <v>19</v>
      </c>
      <c r="B23" s="142">
        <v>20200000</v>
      </c>
      <c r="C23" s="141">
        <v>1939696.47</v>
      </c>
      <c r="D23" s="141">
        <v>1364525.89</v>
      </c>
      <c r="E23" s="141">
        <v>70.347392548484649</v>
      </c>
      <c r="F23" s="87"/>
      <c r="G23" s="7"/>
      <c r="H23" s="35"/>
      <c r="I23" s="18"/>
      <c r="J23" s="18"/>
    </row>
    <row r="24" spans="1:10">
      <c r="A24" s="151" t="s">
        <v>20</v>
      </c>
      <c r="B24" s="152">
        <v>20210000</v>
      </c>
      <c r="C24" s="145">
        <v>138929.57999999999</v>
      </c>
      <c r="D24" s="145">
        <v>105137.85</v>
      </c>
      <c r="E24" s="153">
        <v>75.677080431683464</v>
      </c>
      <c r="F24" s="87"/>
      <c r="G24" s="7"/>
    </row>
    <row r="25" spans="1:10">
      <c r="A25" s="151" t="s">
        <v>171</v>
      </c>
      <c r="B25" s="152">
        <v>2021000</v>
      </c>
      <c r="C25" s="145">
        <v>3762.68</v>
      </c>
      <c r="D25" s="145">
        <v>3762.7</v>
      </c>
      <c r="E25" s="153"/>
      <c r="F25" s="87"/>
      <c r="G25" s="7"/>
    </row>
    <row r="26" spans="1:10">
      <c r="A26" s="151" t="s">
        <v>21</v>
      </c>
      <c r="B26" s="152">
        <v>20220000</v>
      </c>
      <c r="C26" s="145">
        <v>289116.2</v>
      </c>
      <c r="D26" s="145">
        <v>212399.35999999999</v>
      </c>
      <c r="E26" s="153">
        <v>73.465049692822461</v>
      </c>
      <c r="F26" s="87"/>
      <c r="G26" s="7"/>
    </row>
    <row r="27" spans="1:10">
      <c r="A27" s="151" t="s">
        <v>22</v>
      </c>
      <c r="B27" s="152">
        <v>20230000</v>
      </c>
      <c r="C27" s="145">
        <v>1463124.19</v>
      </c>
      <c r="D27" s="145">
        <v>1009681.28</v>
      </c>
      <c r="E27" s="153">
        <v>69.00858361175753</v>
      </c>
      <c r="F27" s="87"/>
      <c r="G27" s="7"/>
      <c r="H27" s="35"/>
    </row>
    <row r="28" spans="1:10">
      <c r="A28" s="151" t="s">
        <v>23</v>
      </c>
      <c r="B28" s="152">
        <v>20240000</v>
      </c>
      <c r="C28" s="145">
        <v>48526.5</v>
      </c>
      <c r="D28" s="145">
        <v>37307.4</v>
      </c>
      <c r="E28" s="153" t="s">
        <v>154</v>
      </c>
      <c r="F28" s="87"/>
      <c r="G28" s="7"/>
    </row>
    <row r="29" spans="1:10">
      <c r="A29" s="151" t="s">
        <v>146</v>
      </c>
      <c r="B29" s="144">
        <v>20704000</v>
      </c>
      <c r="C29" s="145">
        <v>360</v>
      </c>
      <c r="D29" s="145">
        <v>360</v>
      </c>
      <c r="E29" s="153" t="s">
        <v>154</v>
      </c>
      <c r="F29" s="87"/>
      <c r="G29" s="7"/>
    </row>
    <row r="30" spans="1:10" ht="92.25" hidden="1" customHeight="1">
      <c r="A30" s="154" t="s">
        <v>170</v>
      </c>
      <c r="B30" s="144">
        <v>20804000</v>
      </c>
      <c r="C30" s="145">
        <v>0</v>
      </c>
      <c r="D30" s="145">
        <v>0</v>
      </c>
      <c r="E30" s="153" t="s">
        <v>154</v>
      </c>
      <c r="F30" s="87"/>
      <c r="G30" s="7"/>
    </row>
    <row r="31" spans="1:10" ht="63" customHeight="1">
      <c r="A31" s="154" t="s">
        <v>24</v>
      </c>
      <c r="B31" s="144">
        <v>21800000</v>
      </c>
      <c r="C31" s="145">
        <v>7.2</v>
      </c>
      <c r="D31" s="145">
        <v>7.2</v>
      </c>
      <c r="E31" s="153" t="s">
        <v>154</v>
      </c>
      <c r="F31" s="87"/>
      <c r="G31" s="7"/>
      <c r="H31" s="155"/>
      <c r="I31" s="25"/>
    </row>
    <row r="32" spans="1:10" ht="48.75" customHeight="1">
      <c r="A32" s="146" t="s">
        <v>25</v>
      </c>
      <c r="B32" s="144">
        <v>21900000</v>
      </c>
      <c r="C32" s="145">
        <v>-5967.7</v>
      </c>
      <c r="D32" s="145">
        <v>-5967.7</v>
      </c>
      <c r="E32" s="153" t="s">
        <v>154</v>
      </c>
      <c r="F32" s="87"/>
      <c r="H32" s="202"/>
      <c r="I32" s="202"/>
      <c r="J32" s="202"/>
    </row>
    <row r="33" spans="1:12">
      <c r="A33" s="156" t="s">
        <v>26</v>
      </c>
      <c r="B33" s="223"/>
      <c r="C33" s="155">
        <v>3520978.8</v>
      </c>
      <c r="D33" s="155">
        <v>2507777.6999999997</v>
      </c>
      <c r="E33" s="155">
        <v>71.223879564398402</v>
      </c>
      <c r="F33" s="227"/>
      <c r="G33" s="7"/>
      <c r="H33" s="7"/>
      <c r="I33" s="228"/>
      <c r="J33" s="229"/>
      <c r="K33" s="230"/>
    </row>
    <row r="34" spans="1:12" s="9" customFormat="1">
      <c r="A34" s="209" t="s">
        <v>159</v>
      </c>
      <c r="B34" s="231"/>
      <c r="C34" s="232">
        <v>3520978.8000000003</v>
      </c>
      <c r="D34" s="232">
        <v>2507777.7000000002</v>
      </c>
      <c r="E34" s="232">
        <v>71.223879564398402</v>
      </c>
      <c r="F34" s="87"/>
      <c r="G34" s="7"/>
      <c r="H34" s="7"/>
      <c r="I34" s="233"/>
      <c r="J34" s="234"/>
    </row>
    <row r="35" spans="1:12" ht="31.5">
      <c r="A35" s="164" t="s">
        <v>107</v>
      </c>
      <c r="B35" s="165">
        <v>905</v>
      </c>
      <c r="C35" s="166">
        <v>8071</v>
      </c>
      <c r="D35" s="166">
        <v>6222</v>
      </c>
      <c r="E35" s="166">
        <v>77.090818981538845</v>
      </c>
      <c r="F35" s="87"/>
      <c r="G35" s="7"/>
      <c r="H35" s="167"/>
      <c r="I35" s="167"/>
      <c r="J35" s="35"/>
      <c r="K35" s="18"/>
    </row>
    <row r="36" spans="1:12" ht="31.5">
      <c r="A36" s="164" t="s">
        <v>108</v>
      </c>
      <c r="B36" s="168" t="s">
        <v>109</v>
      </c>
      <c r="C36" s="166">
        <v>655</v>
      </c>
      <c r="D36" s="166">
        <v>95.4</v>
      </c>
      <c r="E36" s="166">
        <v>14.564885496183209</v>
      </c>
      <c r="F36" s="87"/>
      <c r="G36" s="188"/>
      <c r="H36" s="167"/>
      <c r="I36" s="167"/>
      <c r="J36" s="4"/>
    </row>
    <row r="37" spans="1:12">
      <c r="A37" s="164" t="s">
        <v>110</v>
      </c>
      <c r="B37" s="165" t="s">
        <v>111</v>
      </c>
      <c r="C37" s="166">
        <v>422035.1</v>
      </c>
      <c r="D37" s="166">
        <v>289054.2</v>
      </c>
      <c r="E37" s="166">
        <v>68.49055919756438</v>
      </c>
      <c r="F37" s="87"/>
      <c r="G37" s="7"/>
      <c r="H37" s="7"/>
      <c r="I37" s="7"/>
      <c r="J37" s="169"/>
    </row>
    <row r="38" spans="1:12" ht="51" customHeight="1">
      <c r="A38" s="164" t="s">
        <v>169</v>
      </c>
      <c r="B38" s="165" t="s">
        <v>168</v>
      </c>
      <c r="C38" s="166">
        <v>444035.2</v>
      </c>
      <c r="D38" s="166">
        <v>338056.60000000003</v>
      </c>
      <c r="E38" s="166">
        <v>76.132838117338451</v>
      </c>
      <c r="F38" s="87"/>
      <c r="G38" s="7"/>
      <c r="H38" s="167"/>
      <c r="I38" s="167"/>
      <c r="J38" s="169"/>
    </row>
    <row r="39" spans="1:12" ht="47.25">
      <c r="A39" s="164" t="s">
        <v>112</v>
      </c>
      <c r="B39" s="165" t="s">
        <v>113</v>
      </c>
      <c r="C39" s="166">
        <v>344554.1</v>
      </c>
      <c r="D39" s="166">
        <v>220395.2</v>
      </c>
      <c r="E39" s="166">
        <v>63.965339550450864</v>
      </c>
      <c r="F39" s="87"/>
      <c r="G39" s="7"/>
      <c r="H39" s="170"/>
      <c r="I39" s="170"/>
      <c r="J39" s="4"/>
    </row>
    <row r="40" spans="1:12" ht="47.25">
      <c r="A40" s="164" t="s">
        <v>161</v>
      </c>
      <c r="B40" s="165" t="s">
        <v>115</v>
      </c>
      <c r="C40" s="166">
        <v>37503.699999999997</v>
      </c>
      <c r="D40" s="166">
        <v>24334.5</v>
      </c>
      <c r="E40" s="166">
        <v>64.885597954335168</v>
      </c>
      <c r="F40" s="87"/>
      <c r="G40" s="7"/>
      <c r="H40" s="167"/>
      <c r="I40" s="167"/>
      <c r="J40" s="4"/>
    </row>
    <row r="41" spans="1:12" ht="38.25" customHeight="1">
      <c r="A41" s="164" t="s">
        <v>160</v>
      </c>
      <c r="B41" s="165" t="s">
        <v>117</v>
      </c>
      <c r="C41" s="166">
        <v>225607.5</v>
      </c>
      <c r="D41" s="166">
        <v>173664.4</v>
      </c>
      <c r="E41" s="166">
        <v>76.976341655308445</v>
      </c>
      <c r="F41" s="87"/>
      <c r="G41" s="7"/>
      <c r="H41" s="167"/>
      <c r="I41" s="167"/>
      <c r="J41" s="4"/>
    </row>
    <row r="42" spans="1:12" ht="35.25" customHeight="1">
      <c r="A42" s="164" t="s">
        <v>118</v>
      </c>
      <c r="B42" s="165" t="s">
        <v>119</v>
      </c>
      <c r="C42" s="166">
        <v>1940928.1</v>
      </c>
      <c r="D42" s="166">
        <v>1412299.4</v>
      </c>
      <c r="E42" s="166">
        <v>72.764127635639881</v>
      </c>
      <c r="F42" s="87"/>
      <c r="G42" s="7"/>
      <c r="H42" s="167"/>
      <c r="I42" s="167"/>
      <c r="J42" s="35"/>
    </row>
    <row r="43" spans="1:12">
      <c r="A43" s="164" t="s">
        <v>120</v>
      </c>
      <c r="B43" s="165" t="s">
        <v>121</v>
      </c>
      <c r="C43" s="166">
        <v>97589.1</v>
      </c>
      <c r="D43" s="166">
        <v>43656</v>
      </c>
      <c r="E43" s="166">
        <v>44.734504160813039</v>
      </c>
      <c r="F43" s="87"/>
      <c r="G43" s="7"/>
      <c r="H43" s="167"/>
      <c r="I43" s="167"/>
      <c r="J43" s="4"/>
    </row>
    <row r="44" spans="1:12">
      <c r="A44" s="209" t="s">
        <v>158</v>
      </c>
      <c r="B44" s="223"/>
      <c r="C44" s="155">
        <v>3520978.8</v>
      </c>
      <c r="D44" s="155">
        <v>2507777.6999999997</v>
      </c>
      <c r="E44" s="235">
        <v>71.223879564398402</v>
      </c>
      <c r="F44" s="87"/>
      <c r="G44" s="7"/>
      <c r="H44" s="167"/>
      <c r="I44" s="167"/>
      <c r="J44" s="4"/>
    </row>
    <row r="45" spans="1:12" s="11" customFormat="1">
      <c r="A45" s="156" t="s">
        <v>28</v>
      </c>
      <c r="B45" s="196" t="s">
        <v>29</v>
      </c>
      <c r="C45" s="155">
        <v>385126.7</v>
      </c>
      <c r="D45" s="155">
        <v>239236.19999999998</v>
      </c>
      <c r="E45" s="155">
        <v>62.11882998504128</v>
      </c>
      <c r="F45" s="87"/>
      <c r="G45" s="7"/>
      <c r="H45" s="174"/>
      <c r="I45" s="17"/>
      <c r="J45" s="45"/>
      <c r="K45" s="106"/>
      <c r="L45" s="17"/>
    </row>
    <row r="46" spans="1:12" s="11" customFormat="1" ht="33.75" customHeight="1">
      <c r="A46" s="157" t="s">
        <v>167</v>
      </c>
      <c r="B46" s="159" t="s">
        <v>31</v>
      </c>
      <c r="C46" s="145">
        <v>6969.9</v>
      </c>
      <c r="D46" s="145">
        <v>6343.4</v>
      </c>
      <c r="E46" s="153">
        <v>91.011348799839311</v>
      </c>
      <c r="F46" s="87"/>
      <c r="G46" s="7"/>
      <c r="H46" s="174"/>
      <c r="I46" s="83"/>
      <c r="J46" s="17"/>
    </row>
    <row r="47" spans="1:12" s="11" customFormat="1" ht="47.25">
      <c r="A47" s="158" t="s">
        <v>186</v>
      </c>
      <c r="B47" s="159" t="s">
        <v>33</v>
      </c>
      <c r="C47" s="145">
        <v>655</v>
      </c>
      <c r="D47" s="145">
        <v>95.4</v>
      </c>
      <c r="E47" s="153">
        <v>14.564885496183209</v>
      </c>
      <c r="F47" s="87"/>
      <c r="G47" s="7"/>
      <c r="H47" s="174"/>
      <c r="I47" s="45"/>
      <c r="J47" s="45"/>
      <c r="K47" s="236"/>
    </row>
    <row r="48" spans="1:12" ht="63">
      <c r="A48" s="157" t="s">
        <v>187</v>
      </c>
      <c r="B48" s="161" t="s">
        <v>35</v>
      </c>
      <c r="C48" s="153">
        <v>220195.6</v>
      </c>
      <c r="D48" s="153">
        <v>154110.5</v>
      </c>
      <c r="E48" s="153">
        <v>69.988001576779908</v>
      </c>
      <c r="F48" s="87"/>
      <c r="G48" s="7"/>
      <c r="H48" s="174"/>
      <c r="I48" s="18"/>
      <c r="J48" s="18"/>
    </row>
    <row r="49" spans="1:12" hidden="1">
      <c r="A49" s="160" t="s">
        <v>144</v>
      </c>
      <c r="B49" s="197" t="s">
        <v>145</v>
      </c>
      <c r="C49" s="153"/>
      <c r="D49" s="153"/>
      <c r="E49" s="153">
        <v>0</v>
      </c>
      <c r="F49" s="87"/>
      <c r="G49" s="7"/>
      <c r="H49" s="174"/>
    </row>
    <row r="50" spans="1:12" ht="52.5" customHeight="1">
      <c r="A50" s="157" t="s">
        <v>188</v>
      </c>
      <c r="B50" s="161" t="s">
        <v>37</v>
      </c>
      <c r="C50" s="153">
        <v>40828.5</v>
      </c>
      <c r="D50" s="153">
        <v>30865.5</v>
      </c>
      <c r="E50" s="153">
        <v>75.597927917998447</v>
      </c>
      <c r="F50" s="87"/>
      <c r="G50" s="7"/>
      <c r="H50" s="174"/>
      <c r="I50" s="19"/>
      <c r="J50" s="19"/>
      <c r="K50" s="12"/>
    </row>
    <row r="51" spans="1:12" hidden="1">
      <c r="A51" s="157" t="s">
        <v>38</v>
      </c>
      <c r="B51" s="161" t="s">
        <v>39</v>
      </c>
      <c r="C51" s="153">
        <v>0</v>
      </c>
      <c r="D51" s="205">
        <v>0</v>
      </c>
      <c r="E51" s="153" t="s">
        <v>154</v>
      </c>
      <c r="F51" s="87"/>
      <c r="G51" s="7"/>
      <c r="H51" s="174"/>
      <c r="I51" s="19"/>
      <c r="J51" s="19"/>
      <c r="K51" s="12"/>
    </row>
    <row r="52" spans="1:12">
      <c r="A52" s="157" t="s">
        <v>40</v>
      </c>
      <c r="B52" s="161" t="s">
        <v>41</v>
      </c>
      <c r="C52" s="153">
        <v>1000</v>
      </c>
      <c r="D52" s="153">
        <v>0</v>
      </c>
      <c r="E52" s="153">
        <v>0</v>
      </c>
      <c r="F52" s="87"/>
      <c r="G52" s="7"/>
      <c r="H52" s="174"/>
      <c r="I52" s="19"/>
      <c r="J52" s="19"/>
      <c r="K52" s="12"/>
    </row>
    <row r="53" spans="1:12">
      <c r="A53" s="157" t="s">
        <v>42</v>
      </c>
      <c r="B53" s="161" t="s">
        <v>43</v>
      </c>
      <c r="C53" s="153">
        <v>115477.7</v>
      </c>
      <c r="D53" s="153">
        <v>47821.4</v>
      </c>
      <c r="E53" s="153">
        <v>41.411805049806155</v>
      </c>
      <c r="F53" s="87"/>
      <c r="G53" s="7"/>
      <c r="H53" s="174"/>
      <c r="I53" s="19"/>
      <c r="J53" s="19"/>
      <c r="K53" s="12"/>
    </row>
    <row r="54" spans="1:12" ht="31.5">
      <c r="A54" s="156" t="s">
        <v>44</v>
      </c>
      <c r="B54" s="196" t="s">
        <v>45</v>
      </c>
      <c r="C54" s="155">
        <v>16791.7</v>
      </c>
      <c r="D54" s="155">
        <v>12375.7</v>
      </c>
      <c r="E54" s="141">
        <v>73.701292900659254</v>
      </c>
      <c r="F54" s="87"/>
      <c r="G54" s="7"/>
      <c r="H54" s="174"/>
      <c r="I54" s="19"/>
      <c r="J54" s="19"/>
      <c r="K54" s="12"/>
      <c r="L54" s="18"/>
    </row>
    <row r="55" spans="1:12" ht="34.5" customHeight="1">
      <c r="A55" s="157" t="s">
        <v>189</v>
      </c>
      <c r="B55" s="161" t="s">
        <v>47</v>
      </c>
      <c r="C55" s="153">
        <v>440.3</v>
      </c>
      <c r="D55" s="153">
        <v>285.10000000000002</v>
      </c>
      <c r="E55" s="153">
        <v>64.751305927776514</v>
      </c>
      <c r="F55" s="87"/>
      <c r="I55" s="7"/>
      <c r="J55" s="7"/>
    </row>
    <row r="56" spans="1:12" s="184" customFormat="1" ht="47.25">
      <c r="A56" s="157" t="s">
        <v>190</v>
      </c>
      <c r="B56" s="161" t="s">
        <v>49</v>
      </c>
      <c r="C56" s="153">
        <v>12312.5</v>
      </c>
      <c r="D56" s="153">
        <v>9711.7000000000007</v>
      </c>
      <c r="E56" s="153">
        <v>78.876751269035537</v>
      </c>
      <c r="F56" s="87"/>
      <c r="H56" s="185"/>
      <c r="I56" s="186"/>
      <c r="J56" s="187"/>
    </row>
    <row r="57" spans="1:12" s="184" customFormat="1" ht="31.5">
      <c r="A57" s="162" t="s">
        <v>191</v>
      </c>
      <c r="B57" s="161" t="s">
        <v>51</v>
      </c>
      <c r="C57" s="153">
        <v>4038.9</v>
      </c>
      <c r="D57" s="153">
        <v>2378.9</v>
      </c>
      <c r="E57" s="153">
        <v>58.899700413478918</v>
      </c>
      <c r="F57" s="87"/>
      <c r="H57" s="185"/>
      <c r="I57" s="186"/>
      <c r="J57" s="187"/>
    </row>
    <row r="58" spans="1:12">
      <c r="A58" s="163" t="s">
        <v>52</v>
      </c>
      <c r="B58" s="196" t="s">
        <v>53</v>
      </c>
      <c r="C58" s="155">
        <v>109067.8</v>
      </c>
      <c r="D58" s="155">
        <v>67833</v>
      </c>
      <c r="E58" s="155">
        <v>62.193424640452996</v>
      </c>
      <c r="F58" s="87"/>
    </row>
    <row r="59" spans="1:12">
      <c r="A59" s="160" t="s">
        <v>54</v>
      </c>
      <c r="B59" s="161" t="s">
        <v>55</v>
      </c>
      <c r="C59" s="153">
        <v>782</v>
      </c>
      <c r="D59" s="153">
        <v>768.4</v>
      </c>
      <c r="E59" s="153">
        <v>98.260869565217391</v>
      </c>
      <c r="F59" s="87"/>
      <c r="I59" s="12"/>
    </row>
    <row r="60" spans="1:12">
      <c r="A60" s="160" t="s">
        <v>56</v>
      </c>
      <c r="B60" s="161" t="s">
        <v>57</v>
      </c>
      <c r="C60" s="153">
        <v>58352.4</v>
      </c>
      <c r="D60" s="153">
        <v>38171.199999999997</v>
      </c>
      <c r="E60" s="153">
        <v>65.414961509723668</v>
      </c>
      <c r="F60" s="87"/>
      <c r="H60" s="6"/>
      <c r="I60" s="7"/>
    </row>
    <row r="61" spans="1:12">
      <c r="A61" s="160" t="s">
        <v>58</v>
      </c>
      <c r="B61" s="161" t="s">
        <v>59</v>
      </c>
      <c r="C61" s="153">
        <v>19051.400000000001</v>
      </c>
      <c r="D61" s="153">
        <v>10969.8</v>
      </c>
      <c r="E61" s="153">
        <v>57.580020365957353</v>
      </c>
      <c r="F61" s="87"/>
    </row>
    <row r="62" spans="1:12">
      <c r="A62" s="160" t="s">
        <v>60</v>
      </c>
      <c r="B62" s="161" t="s">
        <v>61</v>
      </c>
      <c r="C62" s="153">
        <v>30882</v>
      </c>
      <c r="D62" s="153">
        <v>17923.599999999999</v>
      </c>
      <c r="E62" s="153">
        <v>58.038987112233663</v>
      </c>
      <c r="F62" s="87"/>
    </row>
    <row r="63" spans="1:12">
      <c r="A63" s="156" t="s">
        <v>62</v>
      </c>
      <c r="B63" s="196" t="s">
        <v>63</v>
      </c>
      <c r="C63" s="155">
        <v>421486.30000000005</v>
      </c>
      <c r="D63" s="155">
        <v>326258.5</v>
      </c>
      <c r="E63" s="155">
        <v>77.406667784931543</v>
      </c>
      <c r="F63" s="87"/>
    </row>
    <row r="64" spans="1:12">
      <c r="A64" s="157" t="s">
        <v>64</v>
      </c>
      <c r="B64" s="161" t="s">
        <v>65</v>
      </c>
      <c r="C64" s="153">
        <v>14884.4</v>
      </c>
      <c r="D64" s="153">
        <v>12236.6</v>
      </c>
      <c r="E64" s="153">
        <v>82.21090537744216</v>
      </c>
      <c r="F64" s="87"/>
    </row>
    <row r="65" spans="1:18">
      <c r="A65" s="157" t="s">
        <v>66</v>
      </c>
      <c r="B65" s="161" t="s">
        <v>67</v>
      </c>
      <c r="C65" s="153">
        <v>7634.3</v>
      </c>
      <c r="D65" s="153">
        <v>3833</v>
      </c>
      <c r="E65" s="153">
        <v>50.207615629461763</v>
      </c>
      <c r="F65" s="87"/>
    </row>
    <row r="66" spans="1:18">
      <c r="A66" s="157" t="s">
        <v>68</v>
      </c>
      <c r="B66" s="161" t="s">
        <v>69</v>
      </c>
      <c r="C66" s="153">
        <v>345915.4</v>
      </c>
      <c r="D66" s="153">
        <v>273004.2</v>
      </c>
      <c r="E66" s="153">
        <v>78.922245150114733</v>
      </c>
      <c r="F66" s="87"/>
    </row>
    <row r="67" spans="1:18" ht="31.5">
      <c r="A67" s="157" t="s">
        <v>70</v>
      </c>
      <c r="B67" s="161" t="s">
        <v>71</v>
      </c>
      <c r="C67" s="153">
        <v>53052.2</v>
      </c>
      <c r="D67" s="153">
        <v>37184.699999999997</v>
      </c>
      <c r="E67" s="153">
        <v>70.090778516253806</v>
      </c>
      <c r="F67" s="87"/>
    </row>
    <row r="68" spans="1:18" hidden="1">
      <c r="A68" s="150" t="s">
        <v>137</v>
      </c>
      <c r="B68" s="210" t="s">
        <v>139</v>
      </c>
      <c r="C68" s="141">
        <v>0</v>
      </c>
      <c r="D68" s="141">
        <v>0</v>
      </c>
      <c r="E68" s="155" t="e">
        <v>#DIV/0!</v>
      </c>
      <c r="F68" s="87"/>
    </row>
    <row r="69" spans="1:18" hidden="1">
      <c r="A69" s="157" t="s">
        <v>138</v>
      </c>
      <c r="B69" s="161" t="s">
        <v>140</v>
      </c>
      <c r="C69" s="153">
        <v>0</v>
      </c>
      <c r="D69" s="153">
        <v>0</v>
      </c>
      <c r="E69" s="153" t="e">
        <v>#DIV/0!</v>
      </c>
      <c r="F69" s="87"/>
    </row>
    <row r="70" spans="1:18">
      <c r="A70" s="163" t="s">
        <v>72</v>
      </c>
      <c r="B70" s="196" t="s">
        <v>73</v>
      </c>
      <c r="C70" s="155">
        <v>1996337.1999999997</v>
      </c>
      <c r="D70" s="155">
        <v>1450208.4</v>
      </c>
      <c r="E70" s="155">
        <v>72.643459231236093</v>
      </c>
      <c r="F70" s="87"/>
    </row>
    <row r="71" spans="1:18">
      <c r="A71" s="157" t="s">
        <v>74</v>
      </c>
      <c r="B71" s="161" t="s">
        <v>75</v>
      </c>
      <c r="C71" s="153">
        <v>705414.2</v>
      </c>
      <c r="D71" s="153">
        <v>501404.7</v>
      </c>
      <c r="E71" s="153">
        <v>71.079473591543803</v>
      </c>
      <c r="F71" s="87"/>
    </row>
    <row r="72" spans="1:18">
      <c r="A72" s="157" t="s">
        <v>76</v>
      </c>
      <c r="B72" s="161" t="s">
        <v>77</v>
      </c>
      <c r="C72" s="153">
        <v>1043656.6</v>
      </c>
      <c r="D72" s="153">
        <v>771604.5</v>
      </c>
      <c r="E72" s="153">
        <v>73.932795519139148</v>
      </c>
      <c r="F72" s="87"/>
    </row>
    <row r="73" spans="1:18">
      <c r="A73" s="157" t="s">
        <v>152</v>
      </c>
      <c r="B73" s="161" t="s">
        <v>151</v>
      </c>
      <c r="C73" s="153">
        <v>149002.20000000001</v>
      </c>
      <c r="D73" s="153">
        <v>102794.1</v>
      </c>
      <c r="E73" s="153">
        <v>68.988310239714579</v>
      </c>
      <c r="F73" s="87"/>
    </row>
    <row r="74" spans="1:18">
      <c r="A74" s="157" t="s">
        <v>192</v>
      </c>
      <c r="B74" s="161" t="s">
        <v>79</v>
      </c>
      <c r="C74" s="153">
        <v>12842.3</v>
      </c>
      <c r="D74" s="153">
        <v>10052.4</v>
      </c>
      <c r="E74" s="153">
        <v>78.275698278345786</v>
      </c>
      <c r="F74" s="87"/>
    </row>
    <row r="75" spans="1:18" s="2" customFormat="1">
      <c r="A75" s="157" t="s">
        <v>80</v>
      </c>
      <c r="B75" s="161" t="s">
        <v>81</v>
      </c>
      <c r="C75" s="153">
        <v>85421.9</v>
      </c>
      <c r="D75" s="153">
        <v>64352.7</v>
      </c>
      <c r="E75" s="153">
        <v>75.33513068662721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56" t="s">
        <v>82</v>
      </c>
      <c r="B76" s="196" t="s">
        <v>83</v>
      </c>
      <c r="C76" s="155">
        <v>273754.7</v>
      </c>
      <c r="D76" s="155">
        <v>171434.4</v>
      </c>
      <c r="E76" s="155">
        <v>62.623363178787429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7" t="s">
        <v>84</v>
      </c>
      <c r="B77" s="161" t="s">
        <v>85</v>
      </c>
      <c r="C77" s="153">
        <v>208913.5</v>
      </c>
      <c r="D77" s="153">
        <v>125055.5</v>
      </c>
      <c r="E77" s="153">
        <v>59.85994203342532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18" customHeight="1">
      <c r="A78" s="157" t="s">
        <v>86</v>
      </c>
      <c r="B78" s="161" t="s">
        <v>87</v>
      </c>
      <c r="C78" s="153">
        <v>64841.2</v>
      </c>
      <c r="D78" s="153">
        <v>46378.9</v>
      </c>
      <c r="E78" s="153">
        <v>71.526899563857555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88</v>
      </c>
      <c r="B79" s="196" t="s">
        <v>89</v>
      </c>
      <c r="C79" s="155">
        <v>52017</v>
      </c>
      <c r="D79" s="155">
        <v>42640.100000000006</v>
      </c>
      <c r="E79" s="155">
        <v>81.973393313724372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90</v>
      </c>
      <c r="B80" s="161" t="s">
        <v>91</v>
      </c>
      <c r="C80" s="153">
        <v>10674.7</v>
      </c>
      <c r="D80" s="153">
        <v>8150.8</v>
      </c>
      <c r="E80" s="153">
        <v>76.356244203584168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92</v>
      </c>
      <c r="B81" s="161" t="s">
        <v>93</v>
      </c>
      <c r="C81" s="153">
        <v>12677.2</v>
      </c>
      <c r="D81" s="153">
        <v>8410.6</v>
      </c>
      <c r="E81" s="153">
        <v>66.344303158426158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94</v>
      </c>
      <c r="B82" s="161" t="s">
        <v>95</v>
      </c>
      <c r="C82" s="153">
        <v>28665.100000000002</v>
      </c>
      <c r="D82" s="153">
        <v>26078.7</v>
      </c>
      <c r="E82" s="153">
        <v>90.977181311071647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6" t="s">
        <v>96</v>
      </c>
      <c r="B83" s="196" t="s">
        <v>97</v>
      </c>
      <c r="C83" s="155">
        <v>226198.39999999999</v>
      </c>
      <c r="D83" s="155">
        <v>174255.3</v>
      </c>
      <c r="E83" s="155">
        <v>77.036486553397367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62" t="s">
        <v>98</v>
      </c>
      <c r="B84" s="161" t="s">
        <v>99</v>
      </c>
      <c r="C84" s="153">
        <v>211991.6</v>
      </c>
      <c r="D84" s="153">
        <v>163839.29999999999</v>
      </c>
      <c r="E84" s="153">
        <v>77.285750944848758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idden="1">
      <c r="A85" s="162" t="s">
        <v>143</v>
      </c>
      <c r="B85" s="197" t="s">
        <v>142</v>
      </c>
      <c r="C85" s="153"/>
      <c r="D85" s="153"/>
      <c r="E85" s="155">
        <v>0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18" customHeight="1">
      <c r="A86" s="162" t="s">
        <v>100</v>
      </c>
      <c r="B86" s="161" t="s">
        <v>101</v>
      </c>
      <c r="C86" s="153">
        <v>14206.8</v>
      </c>
      <c r="D86" s="153">
        <v>10416</v>
      </c>
      <c r="E86" s="153">
        <v>73.317003125263952</v>
      </c>
      <c r="F86" s="87"/>
      <c r="G86" s="3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01" customFormat="1">
      <c r="A87" s="150" t="s">
        <v>162</v>
      </c>
      <c r="B87" s="196" t="s">
        <v>163</v>
      </c>
      <c r="C87" s="155">
        <v>6400</v>
      </c>
      <c r="D87" s="155">
        <v>4800</v>
      </c>
      <c r="E87" s="155">
        <v>75</v>
      </c>
      <c r="F87" s="87"/>
      <c r="G87" s="11"/>
      <c r="H87" s="33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s="2" customFormat="1">
      <c r="A88" s="162" t="s">
        <v>165</v>
      </c>
      <c r="B88" s="161" t="s">
        <v>164</v>
      </c>
      <c r="C88" s="153">
        <v>6400</v>
      </c>
      <c r="D88" s="153">
        <v>4800</v>
      </c>
      <c r="E88" s="153">
        <v>75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31.5">
      <c r="A89" s="156" t="s">
        <v>193</v>
      </c>
      <c r="B89" s="196" t="s">
        <v>103</v>
      </c>
      <c r="C89" s="155">
        <v>33799</v>
      </c>
      <c r="D89" s="155">
        <v>18736.099999999999</v>
      </c>
      <c r="E89" s="155">
        <v>55.433888576585097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31.5">
      <c r="A90" s="162" t="s">
        <v>194</v>
      </c>
      <c r="B90" s="161" t="s">
        <v>105</v>
      </c>
      <c r="C90" s="153">
        <v>33799</v>
      </c>
      <c r="D90" s="153">
        <v>18736.099999999999</v>
      </c>
      <c r="E90" s="153">
        <v>55.433888576585097</v>
      </c>
      <c r="F90" s="87"/>
      <c r="G90" s="20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71" t="s">
        <v>122</v>
      </c>
      <c r="B91" s="172" t="s">
        <v>123</v>
      </c>
      <c r="C91" s="173">
        <v>95538</v>
      </c>
      <c r="D91" s="173">
        <v>-55591.5</v>
      </c>
      <c r="E91" s="173" t="s">
        <v>124</v>
      </c>
      <c r="F91" s="87"/>
      <c r="G91" s="237"/>
      <c r="H91" s="22"/>
      <c r="I91" s="19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71" t="s">
        <v>125</v>
      </c>
      <c r="B92" s="172" t="s">
        <v>126</v>
      </c>
      <c r="C92" s="173">
        <v>-251226.7</v>
      </c>
      <c r="D92" s="173">
        <v>-437598.4</v>
      </c>
      <c r="E92" s="173" t="s">
        <v>124</v>
      </c>
      <c r="F92" s="87"/>
      <c r="G92" s="3"/>
      <c r="H92" s="22"/>
      <c r="I92" s="19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75" t="s">
        <v>182</v>
      </c>
      <c r="B93" s="176" t="s">
        <v>126</v>
      </c>
      <c r="C93" s="177">
        <v>321888.7</v>
      </c>
      <c r="D93" s="177">
        <v>135517</v>
      </c>
      <c r="E93" s="153">
        <v>42.100577000683778</v>
      </c>
      <c r="F93" s="87"/>
      <c r="G93" s="3"/>
      <c r="H93" s="22"/>
      <c r="I93" s="19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45" customHeight="1">
      <c r="A94" s="175" t="s">
        <v>183</v>
      </c>
      <c r="B94" s="176" t="s">
        <v>126</v>
      </c>
      <c r="C94" s="177">
        <v>-573115.4</v>
      </c>
      <c r="D94" s="177">
        <v>-573115.4</v>
      </c>
      <c r="E94" s="153">
        <v>100</v>
      </c>
      <c r="F94" s="87"/>
      <c r="G94" s="3"/>
      <c r="H94" s="35"/>
      <c r="I94" s="18"/>
      <c r="J94" s="7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179</v>
      </c>
      <c r="B95" s="172" t="s">
        <v>130</v>
      </c>
      <c r="C95" s="173">
        <v>346764.7</v>
      </c>
      <c r="D95" s="173">
        <v>456083.7</v>
      </c>
      <c r="E95" s="173" t="s">
        <v>124</v>
      </c>
      <c r="F95" s="87"/>
      <c r="G95" s="3"/>
      <c r="H95" s="35"/>
      <c r="I95" s="35"/>
      <c r="J95" s="7"/>
      <c r="K95" s="3"/>
      <c r="L95" s="3"/>
      <c r="M95" s="3"/>
      <c r="N95" s="3"/>
      <c r="O95" s="3"/>
      <c r="P95" s="3"/>
      <c r="Q95" s="3"/>
      <c r="R95" s="3"/>
    </row>
    <row r="96" spans="1:18" s="2" customFormat="1" ht="47.25">
      <c r="A96" s="175" t="s">
        <v>180</v>
      </c>
      <c r="B96" s="176" t="s">
        <v>130</v>
      </c>
      <c r="C96" s="177">
        <v>467434.4</v>
      </c>
      <c r="D96" s="177">
        <v>467434.4</v>
      </c>
      <c r="E96" s="153">
        <v>100</v>
      </c>
      <c r="F96" s="87"/>
      <c r="G96" s="3"/>
      <c r="H96" s="35"/>
      <c r="I96" s="35"/>
      <c r="J96" s="7"/>
      <c r="K96" s="3"/>
      <c r="L96" s="3"/>
      <c r="M96" s="3"/>
      <c r="N96" s="3"/>
      <c r="O96" s="3"/>
      <c r="P96" s="3"/>
      <c r="Q96" s="3"/>
      <c r="R96" s="3"/>
    </row>
    <row r="97" spans="1:18" s="2" customFormat="1" ht="47.25">
      <c r="A97" s="175" t="s">
        <v>181</v>
      </c>
      <c r="B97" s="176" t="s">
        <v>130</v>
      </c>
      <c r="C97" s="177">
        <v>-120669.7</v>
      </c>
      <c r="D97" s="177">
        <v>-11350.7</v>
      </c>
      <c r="E97" s="153">
        <v>9.4064209988091463</v>
      </c>
      <c r="F97" s="87"/>
      <c r="G97" s="20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184</v>
      </c>
      <c r="B98" s="172" t="s">
        <v>134</v>
      </c>
      <c r="C98" s="173">
        <v>0</v>
      </c>
      <c r="D98" s="173">
        <v>175385.5</v>
      </c>
      <c r="E98" s="173" t="s">
        <v>124</v>
      </c>
      <c r="F98" s="87"/>
      <c r="G98" s="237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171" t="s">
        <v>185</v>
      </c>
      <c r="B99" s="172" t="s">
        <v>136</v>
      </c>
      <c r="C99" s="173">
        <v>0</v>
      </c>
      <c r="D99" s="173">
        <v>-249462.3</v>
      </c>
      <c r="E99" s="173" t="s">
        <v>124</v>
      </c>
      <c r="F99" s="87"/>
      <c r="G99" s="237"/>
      <c r="H99" s="35"/>
      <c r="I99" s="35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>
      <c r="A100" s="178"/>
      <c r="B100" s="179"/>
      <c r="C100" s="180"/>
      <c r="D100" s="238"/>
      <c r="E100" s="180"/>
      <c r="F100" s="87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20.25">
      <c r="A101" s="195"/>
      <c r="B101" s="182"/>
      <c r="C101" s="183"/>
      <c r="D101" s="183"/>
      <c r="E101" s="184"/>
      <c r="F101" s="184"/>
      <c r="G101" s="3"/>
      <c r="H101" s="4"/>
      <c r="I101" s="18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20.25">
      <c r="A102" s="195"/>
      <c r="B102" s="182"/>
      <c r="C102" s="183"/>
      <c r="D102" s="183"/>
      <c r="E102" s="184"/>
      <c r="F102" s="184"/>
      <c r="G102" s="3"/>
      <c r="H102" s="4"/>
      <c r="I102" s="18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20.25">
      <c r="A103" s="195"/>
      <c r="B103" s="182"/>
      <c r="C103" s="183"/>
      <c r="D103" s="183"/>
      <c r="E103" s="184"/>
      <c r="F103" s="184"/>
      <c r="G103" s="3"/>
      <c r="H103" s="4"/>
      <c r="I103" s="18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20.25">
      <c r="A104" s="194"/>
      <c r="B104" s="182"/>
      <c r="C104" s="183"/>
      <c r="D104" s="183"/>
      <c r="E104" s="184"/>
      <c r="F104" s="184"/>
      <c r="G104" s="3"/>
      <c r="H104" s="4"/>
      <c r="I104" s="18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0.25">
      <c r="A105" s="194"/>
      <c r="B105" s="182"/>
      <c r="C105" s="183"/>
      <c r="D105" s="183"/>
      <c r="E105" s="184"/>
      <c r="F105" s="184"/>
      <c r="G105" s="3"/>
      <c r="H105" s="35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194"/>
      <c r="B106" s="179"/>
      <c r="C106" s="180"/>
      <c r="D106" s="180"/>
      <c r="E106" s="181"/>
      <c r="F106" s="181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194"/>
      <c r="B107" s="179"/>
      <c r="C107" s="180"/>
      <c r="D107" s="180"/>
      <c r="E107" s="181"/>
      <c r="F107" s="181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22" customWidth="1"/>
  </cols>
  <sheetData>
    <row r="1" spans="1:5">
      <c r="A1" s="212" t="s">
        <v>177</v>
      </c>
      <c r="B1" s="211"/>
      <c r="C1" s="211"/>
      <c r="D1" s="211"/>
      <c r="E1" s="213"/>
    </row>
    <row r="2" spans="1:5" ht="12.75">
      <c r="A2"/>
      <c r="B2"/>
      <c r="C2"/>
      <c r="D2"/>
      <c r="E2" s="214"/>
    </row>
    <row r="3" spans="1:5">
      <c r="B3" s="206"/>
      <c r="C3" s="192"/>
      <c r="D3" s="192"/>
      <c r="E3" s="215"/>
    </row>
    <row r="4" spans="1:5">
      <c r="A4" s="135"/>
      <c r="B4" s="136"/>
      <c r="C4" s="137"/>
      <c r="D4" s="137"/>
      <c r="E4" s="216" t="s">
        <v>0</v>
      </c>
    </row>
    <row r="5" spans="1:5" ht="47.25">
      <c r="A5" s="208" t="s">
        <v>1</v>
      </c>
      <c r="B5" s="208" t="s">
        <v>2</v>
      </c>
      <c r="C5" s="207" t="s">
        <v>175</v>
      </c>
      <c r="D5" s="207" t="s">
        <v>176</v>
      </c>
      <c r="E5" s="217" t="s">
        <v>172</v>
      </c>
    </row>
    <row r="6" spans="1:5" ht="12.75">
      <c r="A6"/>
      <c r="B6"/>
      <c r="C6"/>
      <c r="D6"/>
      <c r="E6" s="214"/>
    </row>
    <row r="7" spans="1:5">
      <c r="A7" s="138">
        <v>1</v>
      </c>
      <c r="B7" s="139">
        <v>2</v>
      </c>
      <c r="C7" s="138">
        <v>3</v>
      </c>
      <c r="D7" s="138">
        <v>4</v>
      </c>
      <c r="E7" s="218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219" t="e">
        <f>D8-C8</f>
        <v>#REF!</v>
      </c>
    </row>
    <row r="9" spans="1:5">
      <c r="A9" s="191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219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579961</v>
      </c>
      <c r="E10" s="220">
        <f t="shared" si="0"/>
        <v>-150764.5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1564.5</v>
      </c>
      <c r="E11" s="220">
        <f t="shared" si="0"/>
        <v>-242.59999999999991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83483.8</v>
      </c>
      <c r="E12" s="220">
        <f t="shared" si="0"/>
        <v>-121258.49999999999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12013.86</v>
      </c>
      <c r="E13" s="220">
        <f t="shared" si="0"/>
        <v>-27368.739999999998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7763.76</v>
      </c>
      <c r="E14" s="220">
        <f t="shared" si="0"/>
        <v>-1374.1399999999994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-4.7</v>
      </c>
      <c r="E15" s="220">
        <f t="shared" si="0"/>
        <v>-4.9000000000000004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147226.68</v>
      </c>
      <c r="E16" s="220">
        <f t="shared" si="0"/>
        <v>-136496.32000000001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3027.79</v>
      </c>
      <c r="E17" s="220">
        <f t="shared" si="0"/>
        <v>-455.80999999999995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1077.06</v>
      </c>
      <c r="E18" s="220">
        <f t="shared" si="0"/>
        <v>-1708.04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57597.1</v>
      </c>
      <c r="E19" s="220">
        <f t="shared" si="0"/>
        <v>14079.699999999997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310668.09999999998</v>
      </c>
      <c r="E20" s="220">
        <f t="shared" si="0"/>
        <v>254841.09999999998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64.87</v>
      </c>
      <c r="E21" s="220">
        <f t="shared" si="0"/>
        <v>-2627.23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'с развёрнутыми доходами'!#REF!</f>
        <v>#REF!</v>
      </c>
      <c r="E22" s="220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1358925.39</v>
      </c>
      <c r="E23" s="219">
        <f t="shared" si="0"/>
        <v>-287692.20999999996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1364525.89</v>
      </c>
      <c r="E24" s="219">
        <f t="shared" si="0"/>
        <v>-284595.6100000001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доходами'!D24</f>
        <v>105137.85</v>
      </c>
      <c r="E25" s="220">
        <f t="shared" si="0"/>
        <v>63568.950000000004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доходами'!D25</f>
        <v>3762.7</v>
      </c>
      <c r="E26" s="220">
        <f t="shared" si="0"/>
        <v>3762.7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доходами'!D26</f>
        <v>212399.35999999999</v>
      </c>
      <c r="E27" s="220">
        <f t="shared" si="0"/>
        <v>-142317.44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доходами'!D27</f>
        <v>1009681.28</v>
      </c>
      <c r="E28" s="220">
        <f t="shared" si="0"/>
        <v>-229054.52000000002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доходами'!D28</f>
        <v>37307.4</v>
      </c>
      <c r="E29" s="220">
        <f t="shared" si="0"/>
        <v>23207.4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доходами'!D29</f>
        <v>360</v>
      </c>
      <c r="E30" s="220">
        <f t="shared" si="0"/>
        <v>-667.40000000000009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доходами'!D30</f>
        <v>0</v>
      </c>
      <c r="E31" s="220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доходами'!D31</f>
        <v>7.2</v>
      </c>
      <c r="E32" s="220">
        <f t="shared" si="0"/>
        <v>-69.099999999999994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доходами'!D32</f>
        <v>-5967.7</v>
      </c>
      <c r="E33" s="220">
        <f t="shared" si="0"/>
        <v>-2360.1</v>
      </c>
    </row>
    <row r="34" spans="1:5">
      <c r="A34" s="156" t="s">
        <v>26</v>
      </c>
      <c r="B34" s="208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21">
        <f t="shared" si="0"/>
        <v>79185.099999999627</v>
      </c>
    </row>
    <row r="35" spans="1:5">
      <c r="A35" s="209" t="s">
        <v>27</v>
      </c>
      <c r="B35" s="208"/>
      <c r="C35" s="155">
        <f>C36+C46+C50+C55+C60+C62+C68+C71+C75+C79+C83</f>
        <v>2143220</v>
      </c>
      <c r="D35" s="155">
        <f>D36+D46+D50+D55+D60+D62+D68+D71+D75+D79+D83</f>
        <v>2222405.0999999996</v>
      </c>
      <c r="E35" s="221">
        <f t="shared" si="0"/>
        <v>79185.099999999627</v>
      </c>
    </row>
    <row r="36" spans="1:5">
      <c r="A36" s="156" t="s">
        <v>28</v>
      </c>
      <c r="B36" s="196" t="s">
        <v>29</v>
      </c>
      <c r="C36" s="155">
        <f>SUM(C37:C45)</f>
        <v>245467.90000000002</v>
      </c>
      <c r="D36" s="155">
        <f>SUM(D37:D45)</f>
        <v>212563.1</v>
      </c>
      <c r="E36" s="221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200">
        <v>0</v>
      </c>
      <c r="E37" s="220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20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20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8">
        <f t="shared" si="0"/>
        <v>2998.1999999999825</v>
      </c>
    </row>
    <row r="41" spans="1:5">
      <c r="A41" s="160" t="s">
        <v>144</v>
      </c>
      <c r="B41" s="197" t="s">
        <v>145</v>
      </c>
      <c r="C41" s="153"/>
      <c r="D41" s="153"/>
      <c r="E41" s="218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8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8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8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8">
        <f t="shared" si="0"/>
        <v>-41333.600000000006</v>
      </c>
    </row>
    <row r="46" spans="1:5" ht="31.5">
      <c r="A46" s="156" t="s">
        <v>44</v>
      </c>
      <c r="B46" s="196" t="s">
        <v>45</v>
      </c>
      <c r="C46" s="155">
        <f>SUM(C47:C48)+C49</f>
        <v>2687.8</v>
      </c>
      <c r="D46" s="155">
        <f>SUM(D47:D48)+D49</f>
        <v>3077.8999999999996</v>
      </c>
      <c r="E46" s="221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8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8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8">
        <f t="shared" si="0"/>
        <v>511.29999999999995</v>
      </c>
    </row>
    <row r="50" spans="1:5">
      <c r="A50" s="163" t="s">
        <v>52</v>
      </c>
      <c r="B50" s="196" t="s">
        <v>53</v>
      </c>
      <c r="C50" s="155">
        <f>SUM(C51:C54)</f>
        <v>96791.200000000012</v>
      </c>
      <c r="D50" s="155">
        <f>SUM(D51:D54)</f>
        <v>57480.200000000004</v>
      </c>
      <c r="E50" s="221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8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8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8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8">
        <f t="shared" si="0"/>
        <v>-30727.7</v>
      </c>
    </row>
    <row r="55" spans="1:5">
      <c r="A55" s="156" t="s">
        <v>62</v>
      </c>
      <c r="B55" s="196" t="s">
        <v>63</v>
      </c>
      <c r="C55" s="155">
        <f>SUM(C56:C59)</f>
        <v>192014.80000000002</v>
      </c>
      <c r="D55" s="155">
        <f>SUM(D56:D59)</f>
        <v>346237.80000000005</v>
      </c>
      <c r="E55" s="221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8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8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8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8">
        <f t="shared" si="0"/>
        <v>3359.2000000000007</v>
      </c>
    </row>
    <row r="60" spans="1:5">
      <c r="A60" s="150" t="s">
        <v>137</v>
      </c>
      <c r="B60" s="210" t="s">
        <v>139</v>
      </c>
      <c r="C60" s="141">
        <f>C61</f>
        <v>0</v>
      </c>
      <c r="D60" s="141">
        <f>D61</f>
        <v>0</v>
      </c>
      <c r="E60" s="219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8">
        <f t="shared" si="0"/>
        <v>0</v>
      </c>
    </row>
    <row r="62" spans="1:5">
      <c r="A62" s="163" t="s">
        <v>72</v>
      </c>
      <c r="B62" s="196" t="s">
        <v>73</v>
      </c>
      <c r="C62" s="155">
        <f>C63+C64+C66+C67+C65</f>
        <v>1160943.7</v>
      </c>
      <c r="D62" s="155">
        <f>D63+D64+D66+D67+D65</f>
        <v>1198338.7</v>
      </c>
      <c r="E62" s="221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8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8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8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8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8">
        <f t="shared" si="0"/>
        <v>-935.19999999999709</v>
      </c>
    </row>
    <row r="68" spans="1:5">
      <c r="A68" s="156" t="s">
        <v>82</v>
      </c>
      <c r="B68" s="196" t="s">
        <v>83</v>
      </c>
      <c r="C68" s="155">
        <f>SUM(C69:C70)</f>
        <v>185679.5</v>
      </c>
      <c r="D68" s="155">
        <f>SUM(D69:D70)</f>
        <v>155456.79999999999</v>
      </c>
      <c r="E68" s="221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8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8">
        <f t="shared" si="0"/>
        <v>4114.2999999999956</v>
      </c>
    </row>
    <row r="71" spans="1:5">
      <c r="A71" s="156" t="s">
        <v>88</v>
      </c>
      <c r="B71" s="196" t="s">
        <v>89</v>
      </c>
      <c r="C71" s="155">
        <f>SUM(C72:C74)</f>
        <v>37905.800000000003</v>
      </c>
      <c r="D71" s="155">
        <f>SUM(D72:D74)</f>
        <v>38649</v>
      </c>
      <c r="E71" s="221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8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8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8">
        <f t="shared" si="1"/>
        <v>6138.4000000000015</v>
      </c>
    </row>
    <row r="75" spans="1:5">
      <c r="A75" s="156" t="s">
        <v>96</v>
      </c>
      <c r="B75" s="196" t="s">
        <v>97</v>
      </c>
      <c r="C75" s="155">
        <f>SUM(C76:C78)</f>
        <v>158664.80000000002</v>
      </c>
      <c r="D75" s="155">
        <f>SUM(D76:D78)</f>
        <v>173733.3</v>
      </c>
      <c r="E75" s="221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8">
        <f t="shared" si="1"/>
        <v>16744.299999999988</v>
      </c>
    </row>
    <row r="77" spans="1:5">
      <c r="A77" s="162" t="s">
        <v>143</v>
      </c>
      <c r="B77" s="197" t="s">
        <v>142</v>
      </c>
      <c r="C77" s="153"/>
      <c r="D77" s="153"/>
      <c r="E77" s="218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8">
        <f t="shared" si="1"/>
        <v>-1675.8000000000011</v>
      </c>
    </row>
    <row r="79" spans="1:5">
      <c r="A79" s="150" t="s">
        <v>162</v>
      </c>
      <c r="B79" s="196" t="s">
        <v>163</v>
      </c>
      <c r="C79" s="155">
        <f>C80+C81</f>
        <v>16397.7</v>
      </c>
      <c r="D79" s="155">
        <f>D80+D81</f>
        <v>5061.3</v>
      </c>
      <c r="E79" s="221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21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8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8">
        <f t="shared" si="1"/>
        <v>0</v>
      </c>
    </row>
    <row r="83" spans="1:5" ht="31.5">
      <c r="A83" s="156" t="s">
        <v>102</v>
      </c>
      <c r="B83" s="196" t="s">
        <v>103</v>
      </c>
      <c r="C83" s="155">
        <f>C84</f>
        <v>46666.8</v>
      </c>
      <c r="D83" s="155">
        <f>D84</f>
        <v>31807</v>
      </c>
      <c r="E83" s="221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8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2022-10-14T11:03:23Z</cp:lastPrinted>
  <dcterms:created xsi:type="dcterms:W3CDTF">2014-02-03T08:40:31Z</dcterms:created>
  <dcterms:modified xsi:type="dcterms:W3CDTF">2022-10-19T12:47:37Z</dcterms:modified>
</cp:coreProperties>
</file>