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5" yWindow="15" windowWidth="13110" windowHeight="11865"/>
  </bookViews>
  <sheets>
    <sheet name="аналитика исполнения" sheetId="5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'аналитика исполнения'!$A$1:$E$74</definedName>
    <definedName name="Z_40CB0436_DE8A_47CC_87B8_4489A6797993_.wvu.PrintTitles" localSheetId="0" hidden="1">'аналитика исполнения'!$4:$6</definedName>
    <definedName name="Z_40CB0436_DE8A_47CC_87B8_4489A6797993_.wvu.Rows" localSheetId="0" hidden="1">'аналитика исполнения'!#REF!,'аналитика исполнения'!#REF!</definedName>
    <definedName name="Z_59841E2B_68EB_4986_A2B2_AA8D2283015C_.wvu.PrintArea" localSheetId="0" hidden="1">'аналитика исполнения'!$A$1:$E$92</definedName>
    <definedName name="Z_59841E2B_68EB_4986_A2B2_AA8D2283015C_.wvu.PrintArea" localSheetId="1" hidden="1">'с исправлениями'!$A$1:$E$109</definedName>
    <definedName name="Z_59841E2B_68EB_4986_A2B2_AA8D2283015C_.wvu.PrintTitles" localSheetId="0" hidden="1">'аналитика исполнения'!$4:$6</definedName>
    <definedName name="Z_59841E2B_68EB_4986_A2B2_AA8D2283015C_.wvu.Rows" localSheetId="1" hidden="1">'с исправлениями'!$94:$94</definedName>
    <definedName name="Z_5C54602A_724E_45A9_8F60_2E1A10275DB0_.wvu.PrintArea" localSheetId="0" hidden="1">'аналитика исполнения'!$A$1:$E$74</definedName>
    <definedName name="Z_5C54602A_724E_45A9_8F60_2E1A10275DB0_.wvu.PrintTitles" localSheetId="0" hidden="1">'аналитика исполнения'!$4:$6</definedName>
    <definedName name="Z_5C54602A_724E_45A9_8F60_2E1A10275DB0_.wvu.Rows" localSheetId="0" hidden="1">'аналитика исполнения'!#REF!,'аналитика исполнения'!$14:$14,'аналитика исполнения'!$29:$31,'аналитика исполнения'!$53:$53</definedName>
    <definedName name="Z_6382D31E_57F9_431A_8857_6E05C5DDD46B_.wvu.PrintArea" localSheetId="0" hidden="1">'аналитика исполнения'!$A$1:$E$74</definedName>
    <definedName name="Z_6382D31E_57F9_431A_8857_6E05C5DDD46B_.wvu.PrintTitles" localSheetId="0" hidden="1">'аналитика исполнения'!$4:$6</definedName>
    <definedName name="Z_6382D31E_57F9_431A_8857_6E05C5DDD46B_.wvu.Rows" localSheetId="0" hidden="1">'аналитика исполнения'!#REF!,'аналитика исполнения'!$53:$53</definedName>
    <definedName name="Z_68DC45B0_5DDE_44CE_B6FE_5C917556A2F2_.wvu.PrintArea" localSheetId="0" hidden="1">'аналитика исполнения'!$A$1:$E$67</definedName>
    <definedName name="Z_68DC45B0_5DDE_44CE_B6FE_5C917556A2F2_.wvu.PrintTitles" localSheetId="0" hidden="1">'аналитика исполнения'!$4:$6</definedName>
    <definedName name="Z_6D630398_ED7B_4347_BEF2_E7CDD1BC3625_.wvu.PrintArea" localSheetId="0" hidden="1">'аналитика исполнения'!$A$1:$E$92</definedName>
    <definedName name="Z_6D630398_ED7B_4347_BEF2_E7CDD1BC3625_.wvu.PrintArea" localSheetId="1" hidden="1">'с исправлениями'!$A$1:$E$109</definedName>
    <definedName name="Z_6D630398_ED7B_4347_BEF2_E7CDD1BC3625_.wvu.PrintTitles" localSheetId="0" hidden="1">'аналитика исполнения'!$4:$6</definedName>
    <definedName name="Z_6D630398_ED7B_4347_BEF2_E7CDD1BC3625_.wvu.Rows" localSheetId="0" hidden="1">'аналитика исполнения'!#REF!,'аналитика исполнения'!#REF!</definedName>
    <definedName name="Z_6D630398_ED7B_4347_BEF2_E7CDD1BC3625_.wvu.Rows" localSheetId="1" hidden="1">'с исправлениями'!$94:$94</definedName>
    <definedName name="Z_81A19E5D_79FB_4B88_B6C5_8807F61EBDAB_.wvu.PrintArea" localSheetId="0" hidden="1">'аналитика исполнения'!$A$1:$E$92</definedName>
    <definedName name="Z_81A19E5D_79FB_4B88_B6C5_8807F61EBDAB_.wvu.PrintTitles" localSheetId="0" hidden="1">'аналитика исполнения'!$4:$6</definedName>
    <definedName name="Z_81A19E5D_79FB_4B88_B6C5_8807F61EBDAB_.wvu.Rows" localSheetId="0" hidden="1">'аналитика исполнения'!#REF!</definedName>
    <definedName name="Z_93FBFA21_5002_4F06_8435_FD33F1112CC8_.wvu.PrintArea" localSheetId="0" hidden="1">'аналитика исполнения'!$A$1:$E$92</definedName>
    <definedName name="Z_93FBFA21_5002_4F06_8435_FD33F1112CC8_.wvu.PrintArea" localSheetId="1" hidden="1">'с исправлениями'!$A$1:$E$109</definedName>
    <definedName name="Z_93FBFA21_5002_4F06_8435_FD33F1112CC8_.wvu.PrintTitles" localSheetId="0" hidden="1">'аналитика исполнения'!$4:$6</definedName>
    <definedName name="Z_93FBFA21_5002_4F06_8435_FD33F1112CC8_.wvu.Rows" localSheetId="0" hidden="1">'аналитика исполнения'!#REF!</definedName>
    <definedName name="Z_93FBFA21_5002_4F06_8435_FD33F1112CC8_.wvu.Rows" localSheetId="1" hidden="1">'с исправлениями'!$94:$94</definedName>
    <definedName name="Z_A6917BCA_00B0_4577_9E20_B12E9F75FF0B_.wvu.PrintArea" localSheetId="0" hidden="1">'аналитика исполнения'!$A$1:$E$67</definedName>
    <definedName name="Z_A6917BCA_00B0_4577_9E20_B12E9F75FF0B_.wvu.PrintArea" localSheetId="1" hidden="1">'с исправлениями'!$A$1:$E$109</definedName>
    <definedName name="Z_A6917BCA_00B0_4577_9E20_B12E9F75FF0B_.wvu.PrintTitles" localSheetId="0" hidden="1">'аналитика исполнения'!$4:$6</definedName>
    <definedName name="Z_A6917BCA_00B0_4577_9E20_B12E9F75FF0B_.wvu.Rows" localSheetId="0" hidden="1">'аналитика исполнения'!#REF!,'аналитика исполнения'!$53:$53</definedName>
    <definedName name="Z_A6917BCA_00B0_4577_9E20_B12E9F75FF0B_.wvu.Rows" localSheetId="1" hidden="1">'с исправлениями'!$94:$94</definedName>
    <definedName name="Z_AD882775_3712_4CB6_AC49_EEC018467B03_.wvu.PrintArea" localSheetId="0" hidden="1">'аналитика исполнения'!$A$1:$E$92</definedName>
    <definedName name="Z_AD882775_3712_4CB6_AC49_EEC018467B03_.wvu.PrintTitles" localSheetId="0" hidden="1">'аналитика исполнения'!$4:$6</definedName>
    <definedName name="Z_AD882775_3712_4CB6_AC49_EEC018467B03_.wvu.Rows" localSheetId="0" hidden="1">'аналитика исполнения'!$46:$46,'аналитика исполнения'!$50:$50,'аналитика исполнения'!$52:$52,'аналитика исполнения'!$69:$70,'аналитика исполнения'!$86:$86,'аналитика исполнения'!$90:$90,'аналитика исполнения'!#REF!</definedName>
    <definedName name="Z_BED635A2_EB54_451F_9C46_B3D74CB2D886_.wvu.PrintArea" localSheetId="0" hidden="1">'аналитика исполнения'!$A$1:$E$74</definedName>
    <definedName name="Z_BED635A2_EB54_451F_9C46_B3D74CB2D886_.wvu.PrintTitles" localSheetId="0" hidden="1">'аналитика исполнения'!$4:$6</definedName>
    <definedName name="Z_BED635A2_EB54_451F_9C46_B3D74CB2D886_.wvu.Rows" localSheetId="0" hidden="1">'аналитика исполнения'!#REF!,'аналитика исполнения'!#REF!</definedName>
    <definedName name="Z_D224BE65_81B3_4161_B810_12BFE3D6E240_.wvu.PrintArea" localSheetId="0" hidden="1">'аналитика исполнения'!$A$1:$E$74</definedName>
    <definedName name="Z_D224BE65_81B3_4161_B810_12BFE3D6E240_.wvu.PrintTitles" localSheetId="0" hidden="1">'аналитика исполнения'!$4:$6</definedName>
    <definedName name="Z_D224BE65_81B3_4161_B810_12BFE3D6E240_.wvu.Rows" localSheetId="0" hidden="1">'аналитика исполнения'!#REF!,'аналитика исполнения'!$53:$53</definedName>
    <definedName name="Z_D3058AAF_1420_4400_85B6_3E3B713D732D_.wvu.PrintArea" localSheetId="0" hidden="1">'аналитика исполнения'!$A$1:$E$92</definedName>
    <definedName name="Z_D3058AAF_1420_4400_85B6_3E3B713D732D_.wvu.PrintArea" localSheetId="1" hidden="1">'с исправлениями'!$A$1:$E$109</definedName>
    <definedName name="Z_D3058AAF_1420_4400_85B6_3E3B713D732D_.wvu.PrintTitles" localSheetId="0" hidden="1">'аналитика исполнения'!$4:$6</definedName>
    <definedName name="Z_D3058AAF_1420_4400_85B6_3E3B713D732D_.wvu.Rows" localSheetId="0" hidden="1">'аналитика исполнения'!$46:$46,'аналитика исполнения'!$50:$50,'аналитика исполнения'!$52:$52,'аналитика исполнения'!$69:$70,'аналитика исполнения'!$86:$86,'аналитика исполнения'!$90:$90,'аналитика исполнения'!#REF!</definedName>
    <definedName name="Z_D3058AAF_1420_4400_85B6_3E3B713D732D_.wvu.Rows" localSheetId="1" hidden="1">'с исправлениями'!$94:$94</definedName>
    <definedName name="_xlnm.Print_Titles" localSheetId="0">'аналитика исполнения'!$4:$6</definedName>
    <definedName name="_xlnm.Print_Area" localSheetId="0">'аналитика исполнения'!$A$1:$E$92</definedName>
    <definedName name="_xlnm.Print_Area" localSheetId="1">'с исправлениями'!$A$1:$E$109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E15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<sst xmlns="http://schemas.openxmlformats.org/spreadsheetml/2006/main" count="452" uniqueCount="181">
  <si>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</si>
  <si>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</si>
  <si>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</si>
  <si>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</si>
  <si>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</si>
  <si>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</si>
  <si>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</si>
  <si>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</si>
  <si>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</si>
  <si>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</si>
  <si>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</si>
  <si>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</si>
  <si>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</si>
  <si>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</si>
  <si>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</si>
  <si>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</si>
  <si>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</si>
  <si>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</si>
  <si>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</si>
  <si>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</si>
  <si>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</si>
  <si>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</si>
  <si>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</si>
  <si>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</si>
  <si>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</si>
  <si>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</si>
  <si>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</si>
  <si>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</si>
  <si>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</si>
  <si>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</si>
  <si>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</si>
  <si>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</si>
  <si>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</si>
  <si>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</si>
  <si>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</si>
  <si>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</si>
  <si>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</si>
  <si>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</si>
  <si>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</si>
  <si>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</si>
  <si>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</si>
  <si>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</si>
  <si>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</si>
  <si>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</si>
  <si>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</si>
  <si>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</si>
  <si>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</si>
  <si>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</si>
  <si>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</si>
  <si>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</si>
  <si>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</si>
  <si>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</si>
  <si>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</si>
  <si>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</si>
  <si>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</si>
  <si>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</si>
  <si>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</si>
  <si>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</si>
  <si>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</si>
  <si>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</si>
  <si>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</si>
  <si>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</si>
  <si>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</si>
  <si>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</si>
  <si>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</si>
  <si>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</si>
  <si>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</si>
  <si>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</si>
  <si>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</si>
  <si>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</si>
  <si>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</si>
  <si>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</si>
  <si>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</si>
  <si>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</si>
  <si>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</si>
  <si>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</si>
  <si>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</si>
  <si>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</si>
  <si>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</si>
  <si>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</si>
  <si>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</si>
  <si>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</si>
  <si>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</si>
  <si>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</si>
  <si>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</si>
  <si>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</si>
  <si>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</si>
  <si>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</si>
  <si>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</si>
  <si>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</si>
  <si>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</si>
  <si>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</si>
  <si>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</si>
  <si>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</si>
  <si>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</si>
  <si>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</si>
  <si>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</si>
  <si>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</si>
  <si>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</si>
  <si>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</si>
  <si>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</si>
  <si>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</si>
  <si>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</si>
  <si>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</si>
  <si>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</si>
  <si>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</si>
  <si>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</si>
  <si>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</si>
  <si>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</si>
  <si>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</si>
  <si>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</si>
  <si>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</si>
  <si>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</si>
  <si>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</si>
  <si>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</si>
  <si>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</si>
  <si>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</si>
  <si>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</si>
  <si>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</si>
  <si>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</si>
  <si>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</si>
  <si>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</si>
  <si>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</si>
  <si>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</si>
  <si>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</si>
  <si>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</si>
  <si>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</si>
  <si>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</si>
  <si>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</si>
  <si>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</si>
  <si>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</si>
  <si>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</si>
  <si>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</si>
  <si>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</si>
  <si>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</si>
  <si>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</si>
  <si>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</si>
  <si>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</si>
  <si>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</si>
  <si>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</si>
  <si>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</si>
  <si>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</si>
  <si>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</si>
  <si>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</si>
  <si>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</si>
  <si>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</si>
  <si>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</si>
  <si>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</si>
  <si>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</si>
  <si>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</si>
  <si>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</si>
  <si>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</si>
  <si>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</si>
  <si>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</si>
  <si>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</si>
  <si>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</si>
  <si>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</si>
  <si>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</si>
  <si>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</si>
  <si>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</si>
  <si>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</si>
  <si>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</si>
  <si>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</si>
  <si>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</si>
  <si>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</si>
  <si>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</si>
  <si>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</si>
  <si>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</si>
  <si>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</si>
  <si>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</si>
  <si>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</si>
  <si>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</si>
  <si>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</si>
  <si>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</si>
  <si>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</si>
  <si>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</si>
  <si>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</si>
  <si>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дотация, для частичной компенсации снижения доходов</t>
  </si>
  <si>
    <t xml:space="preserve">Исполнено по состоянию на 01.10.2021
</t>
  </si>
  <si>
    <t xml:space="preserve">Исполнено по состоянию на 01.10.2022
</t>
  </si>
  <si>
    <t>Информация об исполнении бюджета муниципального образования городского округа "Усинск" 
на 01.10.2022 года 
в сравнении с аналогичным периодом прошлого года</t>
  </si>
</sst>
</file>

<file path=xl/styles.xml><?xml version="1.0" encoding="utf-8"?>
<styleSheet xmlns="http://schemas.openxmlformats.org/spreadsheetml/2006/main">
  <numFmts count="16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#,##0.00_ ;[Red]\-#,##0.00\ "/>
  </numFmts>
  <fonts count="29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/>
    </xf>
    <xf numFmtId="167" fontId="28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79" fontId="0" fillId="0" borderId="0" xfId="0" applyNumberFormat="1" applyAlignment="1">
      <alignment horizontal="center"/>
    </xf>
    <xf numFmtId="179" fontId="0" fillId="0" borderId="0" xfId="0" applyNumberFormat="1"/>
    <xf numFmtId="179" fontId="3" fillId="0" borderId="0" xfId="0" applyNumberFormat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 applyProtection="1">
      <alignment horizontal="right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21" fillId="0" borderId="2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</xf>
    <xf numFmtId="179" fontId="23" fillId="0" borderId="2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7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8"/>
  <sheetViews>
    <sheetView tabSelected="1" view="pageBreakPreview" zoomScaleSheetLayoutView="100" workbookViewId="0">
      <selection activeCell="G14" sqref="G14"/>
    </sheetView>
  </sheetViews>
  <sheetFormatPr defaultRowHeight="15.75"/>
  <cols>
    <col min="1" max="1" width="69.83203125" style="37" customWidth="1"/>
    <col min="2" max="2" width="14.6640625" style="1" customWidth="1"/>
    <col min="3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56.25" customHeight="1">
      <c r="A1" s="222" t="s">
        <v>180</v>
      </c>
      <c r="B1" s="222"/>
      <c r="C1" s="222"/>
      <c r="D1" s="222"/>
      <c r="E1" s="222"/>
      <c r="F1" s="87"/>
      <c r="G1" s="4"/>
      <c r="I1" s="4"/>
      <c r="J1" s="4"/>
      <c r="K1" s="4"/>
    </row>
    <row r="2" spans="1:11" ht="18.75" customHeight="1">
      <c r="B2" s="220"/>
      <c r="C2" s="180"/>
      <c r="D2" s="180"/>
      <c r="E2" s="87"/>
      <c r="F2" s="87"/>
      <c r="G2" s="4"/>
      <c r="I2" s="4"/>
      <c r="J2" s="4"/>
      <c r="K2" s="4"/>
    </row>
    <row r="3" spans="1:11" ht="15.75" customHeight="1">
      <c r="A3" s="135"/>
      <c r="B3" s="136"/>
      <c r="C3" s="137"/>
      <c r="D3" s="137"/>
      <c r="E3" s="137" t="s">
        <v>0</v>
      </c>
      <c r="F3" s="181"/>
      <c r="G3" s="4"/>
      <c r="I3" s="4"/>
      <c r="J3" s="4"/>
      <c r="K3" s="4"/>
    </row>
    <row r="4" spans="1:11" ht="15.75" customHeight="1">
      <c r="A4" s="223" t="s">
        <v>1</v>
      </c>
      <c r="B4" s="223" t="s">
        <v>2</v>
      </c>
      <c r="C4" s="225" t="s">
        <v>178</v>
      </c>
      <c r="D4" s="225" t="s">
        <v>179</v>
      </c>
      <c r="E4" s="225" t="s">
        <v>171</v>
      </c>
      <c r="F4" s="180"/>
      <c r="G4" s="4"/>
      <c r="H4" s="87"/>
      <c r="I4" s="87"/>
      <c r="J4" s="87"/>
      <c r="K4" s="4"/>
    </row>
    <row r="5" spans="1:11" ht="42.75" customHeight="1">
      <c r="A5" s="224"/>
      <c r="B5" s="224"/>
      <c r="C5" s="226"/>
      <c r="D5" s="226"/>
      <c r="E5" s="226"/>
      <c r="F5" s="180"/>
      <c r="G5" s="4"/>
      <c r="I5" s="4"/>
      <c r="J5" s="4"/>
      <c r="K5" s="4"/>
    </row>
    <row r="6" spans="1:11">
      <c r="A6" s="138">
        <v>1</v>
      </c>
      <c r="B6" s="139">
        <v>2</v>
      </c>
      <c r="C6" s="138">
        <v>3</v>
      </c>
      <c r="D6" s="138">
        <v>4</v>
      </c>
      <c r="E6" s="139">
        <v>5</v>
      </c>
      <c r="F6" s="184"/>
      <c r="G6" s="4"/>
      <c r="H6" s="22"/>
      <c r="I6" s="111"/>
      <c r="J6" s="22"/>
      <c r="K6" s="4"/>
    </row>
    <row r="7" spans="1:11">
      <c r="A7" s="140" t="s">
        <v>5</v>
      </c>
      <c r="B7" s="149"/>
      <c r="C7" s="141">
        <v>2253862.3200000003</v>
      </c>
      <c r="D7" s="141">
        <v>2563369.21</v>
      </c>
      <c r="E7" s="141">
        <v>309506.88999999966</v>
      </c>
      <c r="F7" s="87"/>
      <c r="G7" s="6"/>
      <c r="H7" s="22"/>
      <c r="I7" s="111"/>
      <c r="J7" s="22"/>
      <c r="K7" s="22"/>
    </row>
    <row r="8" spans="1:11" s="177" customFormat="1">
      <c r="A8" s="179" t="s">
        <v>6</v>
      </c>
      <c r="B8" s="142">
        <v>10000000</v>
      </c>
      <c r="C8" s="141">
        <v>930626.10000000009</v>
      </c>
      <c r="D8" s="141">
        <v>1204443.8200000003</v>
      </c>
      <c r="E8" s="141">
        <v>273817.7200000002</v>
      </c>
      <c r="F8" s="87"/>
      <c r="G8" s="6"/>
      <c r="H8" s="178"/>
      <c r="I8" s="208"/>
      <c r="J8" s="208"/>
      <c r="K8" s="208"/>
    </row>
    <row r="9" spans="1:11">
      <c r="A9" s="143" t="s">
        <v>7</v>
      </c>
      <c r="B9" s="144">
        <v>10102000</v>
      </c>
      <c r="C9" s="145">
        <v>549005.30000000005</v>
      </c>
      <c r="D9" s="145">
        <v>579961</v>
      </c>
      <c r="E9" s="145">
        <v>30955.699999999953</v>
      </c>
      <c r="F9" s="87"/>
      <c r="G9" s="6"/>
      <c r="H9" s="22"/>
      <c r="I9" s="6"/>
      <c r="J9" s="209"/>
      <c r="K9" s="4"/>
    </row>
    <row r="10" spans="1:11" ht="31.5">
      <c r="A10" s="146" t="s">
        <v>141</v>
      </c>
      <c r="B10" s="144">
        <v>10300000</v>
      </c>
      <c r="C10" s="145">
        <v>1326.4</v>
      </c>
      <c r="D10" s="145">
        <v>1564.5</v>
      </c>
      <c r="E10" s="145">
        <v>238.09999999999991</v>
      </c>
      <c r="F10" s="87"/>
      <c r="G10" s="6"/>
      <c r="H10" s="210"/>
      <c r="I10" s="210"/>
      <c r="J10" s="209"/>
      <c r="K10" s="4"/>
    </row>
    <row r="11" spans="1:11">
      <c r="A11" s="147" t="s">
        <v>8</v>
      </c>
      <c r="B11" s="144">
        <v>10500000</v>
      </c>
      <c r="C11" s="145">
        <v>92290.9</v>
      </c>
      <c r="D11" s="145">
        <v>83483.8</v>
      </c>
      <c r="E11" s="145">
        <v>-8807.0999999999913</v>
      </c>
      <c r="F11" s="87"/>
      <c r="G11" s="6"/>
      <c r="H11" s="6"/>
      <c r="I11" s="4"/>
      <c r="J11" s="4"/>
      <c r="K11" s="4"/>
    </row>
    <row r="12" spans="1:11">
      <c r="A12" s="148" t="s">
        <v>9</v>
      </c>
      <c r="B12" s="144">
        <v>10600000</v>
      </c>
      <c r="C12" s="145">
        <v>10771.3</v>
      </c>
      <c r="D12" s="145">
        <v>12013.86</v>
      </c>
      <c r="E12" s="145">
        <v>1242.5600000000013</v>
      </c>
      <c r="F12" s="87"/>
      <c r="G12" s="6"/>
      <c r="I12" s="4"/>
      <c r="J12" s="4"/>
      <c r="K12" s="4"/>
    </row>
    <row r="13" spans="1:11">
      <c r="A13" s="148" t="s">
        <v>10</v>
      </c>
      <c r="B13" s="144">
        <v>10800000</v>
      </c>
      <c r="C13" s="145">
        <v>6558.1</v>
      </c>
      <c r="D13" s="145">
        <v>7763.76</v>
      </c>
      <c r="E13" s="145">
        <v>1205.6599999999999</v>
      </c>
      <c r="F13" s="87"/>
      <c r="G13" s="6"/>
      <c r="H13" s="6"/>
      <c r="I13" s="6"/>
      <c r="J13" s="4"/>
      <c r="K13" s="4"/>
    </row>
    <row r="14" spans="1:11" ht="31.5">
      <c r="A14" s="148" t="s">
        <v>11</v>
      </c>
      <c r="B14" s="144">
        <v>10900000</v>
      </c>
      <c r="C14" s="145">
        <v>-9.5</v>
      </c>
      <c r="D14" s="145">
        <v>-4.7</v>
      </c>
      <c r="E14" s="145">
        <v>4.8</v>
      </c>
      <c r="F14" s="87"/>
      <c r="G14" s="6"/>
      <c r="I14" s="4"/>
      <c r="J14" s="4"/>
      <c r="K14" s="4"/>
    </row>
    <row r="15" spans="1:11" ht="31.5">
      <c r="A15" s="148" t="s">
        <v>12</v>
      </c>
      <c r="B15" s="144">
        <v>11100000</v>
      </c>
      <c r="C15" s="145">
        <v>153208.79999999999</v>
      </c>
      <c r="D15" s="145">
        <v>147226.68</v>
      </c>
      <c r="E15" s="145">
        <v>-5982.1199999999953</v>
      </c>
      <c r="F15" s="87"/>
      <c r="G15" s="6"/>
      <c r="I15" s="6"/>
      <c r="J15" s="4"/>
      <c r="K15" s="4"/>
    </row>
    <row r="16" spans="1:11">
      <c r="A16" s="148" t="s">
        <v>13</v>
      </c>
      <c r="B16" s="144">
        <v>11200000</v>
      </c>
      <c r="C16" s="145">
        <v>8742.6</v>
      </c>
      <c r="D16" s="145">
        <v>3027.79</v>
      </c>
      <c r="E16" s="145">
        <v>-5714.81</v>
      </c>
      <c r="F16" s="87"/>
      <c r="G16" s="7"/>
      <c r="H16" s="185"/>
    </row>
    <row r="17" spans="1:10" ht="31.5">
      <c r="A17" s="148" t="s">
        <v>14</v>
      </c>
      <c r="B17" s="144">
        <v>11300000</v>
      </c>
      <c r="C17" s="145">
        <v>1014.9</v>
      </c>
      <c r="D17" s="145">
        <v>1077.06</v>
      </c>
      <c r="E17" s="145">
        <v>62.159999999999968</v>
      </c>
      <c r="F17" s="87"/>
      <c r="G17" s="7"/>
    </row>
    <row r="18" spans="1:10" ht="31.5">
      <c r="A18" s="148" t="s">
        <v>15</v>
      </c>
      <c r="B18" s="144">
        <v>11400000</v>
      </c>
      <c r="C18" s="145">
        <v>48844.3</v>
      </c>
      <c r="D18" s="145">
        <v>57597.1</v>
      </c>
      <c r="E18" s="145">
        <v>8752.7999999999956</v>
      </c>
      <c r="F18" s="87"/>
      <c r="G18" s="7"/>
    </row>
    <row r="19" spans="1:10">
      <c r="A19" s="148" t="s">
        <v>16</v>
      </c>
      <c r="B19" s="144">
        <v>11600000</v>
      </c>
      <c r="C19" s="145">
        <v>58875.6</v>
      </c>
      <c r="D19" s="145">
        <v>310668.09999999998</v>
      </c>
      <c r="E19" s="145">
        <v>251792.49999999997</v>
      </c>
      <c r="F19" s="87"/>
      <c r="G19" s="7"/>
      <c r="H19" s="8"/>
    </row>
    <row r="20" spans="1:10">
      <c r="A20" s="148" t="s">
        <v>17</v>
      </c>
      <c r="B20" s="144">
        <v>11700000</v>
      </c>
      <c r="C20" s="145">
        <v>-2.6</v>
      </c>
      <c r="D20" s="145">
        <v>64.87</v>
      </c>
      <c r="E20" s="145">
        <v>67.47</v>
      </c>
      <c r="F20" s="87"/>
      <c r="G20" s="7"/>
      <c r="H20" s="8"/>
    </row>
    <row r="21" spans="1:10">
      <c r="A21" s="150" t="s">
        <v>18</v>
      </c>
      <c r="B21" s="149">
        <v>20000000</v>
      </c>
      <c r="C21" s="141">
        <v>1323236.2200000002</v>
      </c>
      <c r="D21" s="141">
        <v>1358925.39</v>
      </c>
      <c r="E21" s="141">
        <v>35689.169999999693</v>
      </c>
      <c r="F21" s="87"/>
      <c r="G21" s="7"/>
      <c r="H21" s="35"/>
      <c r="I21" s="18"/>
      <c r="J21" s="18"/>
    </row>
    <row r="22" spans="1:10" ht="47.25">
      <c r="A22" s="150" t="s">
        <v>19</v>
      </c>
      <c r="B22" s="142">
        <v>20200000</v>
      </c>
      <c r="C22" s="141">
        <v>1325746.1199999999</v>
      </c>
      <c r="D22" s="141">
        <v>1364525.89</v>
      </c>
      <c r="E22" s="141">
        <v>38779.770000000019</v>
      </c>
      <c r="F22" s="87"/>
      <c r="G22" s="7"/>
      <c r="H22" s="35"/>
      <c r="I22" s="18"/>
      <c r="J22" s="18"/>
    </row>
    <row r="23" spans="1:10">
      <c r="A23" s="151" t="s">
        <v>20</v>
      </c>
      <c r="B23" s="152">
        <v>20210000</v>
      </c>
      <c r="C23" s="145">
        <v>62610.8</v>
      </c>
      <c r="D23" s="145">
        <v>105137.85</v>
      </c>
      <c r="E23" s="145">
        <v>42527.05</v>
      </c>
      <c r="F23" s="87"/>
      <c r="G23" s="7"/>
    </row>
    <row r="24" spans="1:10">
      <c r="A24" s="151" t="s">
        <v>177</v>
      </c>
      <c r="B24" s="152">
        <v>20210000</v>
      </c>
      <c r="C24" s="145">
        <v>47178</v>
      </c>
      <c r="D24" s="145">
        <v>0</v>
      </c>
      <c r="E24" s="145">
        <v>-47178</v>
      </c>
      <c r="F24" s="87"/>
      <c r="G24" s="7"/>
    </row>
    <row r="25" spans="1:10">
      <c r="A25" s="151" t="s">
        <v>170</v>
      </c>
      <c r="B25" s="152">
        <v>20210000</v>
      </c>
      <c r="C25" s="145">
        <v>0</v>
      </c>
      <c r="D25" s="145">
        <v>3762.7</v>
      </c>
      <c r="E25" s="145">
        <v>3762.7</v>
      </c>
      <c r="F25" s="87"/>
      <c r="G25" s="7"/>
    </row>
    <row r="26" spans="1:10">
      <c r="A26" s="151" t="s">
        <v>21</v>
      </c>
      <c r="B26" s="152">
        <v>20220000</v>
      </c>
      <c r="C26" s="145">
        <v>268346.62</v>
      </c>
      <c r="D26" s="145">
        <v>212399.35999999999</v>
      </c>
      <c r="E26" s="145">
        <v>-55947.260000000009</v>
      </c>
      <c r="F26" s="87"/>
      <c r="G26" s="7"/>
    </row>
    <row r="27" spans="1:10">
      <c r="A27" s="151" t="s">
        <v>22</v>
      </c>
      <c r="B27" s="152">
        <v>20230000</v>
      </c>
      <c r="C27" s="145">
        <v>914790.7</v>
      </c>
      <c r="D27" s="145">
        <v>1009681.28</v>
      </c>
      <c r="E27" s="145">
        <v>94890.580000000075</v>
      </c>
      <c r="F27" s="87"/>
      <c r="G27" s="7"/>
      <c r="H27" s="35"/>
    </row>
    <row r="28" spans="1:10">
      <c r="A28" s="151" t="s">
        <v>23</v>
      </c>
      <c r="B28" s="152">
        <v>20240000</v>
      </c>
      <c r="C28" s="145">
        <v>32820</v>
      </c>
      <c r="D28" s="145">
        <v>37307.4</v>
      </c>
      <c r="E28" s="145">
        <v>4487.4000000000015</v>
      </c>
      <c r="F28" s="87"/>
      <c r="G28" s="7"/>
    </row>
    <row r="29" spans="1:10">
      <c r="A29" s="151" t="s">
        <v>146</v>
      </c>
      <c r="B29" s="144">
        <v>20704000</v>
      </c>
      <c r="C29" s="145">
        <v>171.1</v>
      </c>
      <c r="D29" s="145">
        <v>360</v>
      </c>
      <c r="E29" s="145">
        <v>188.9</v>
      </c>
      <c r="F29" s="87"/>
      <c r="G29" s="7"/>
    </row>
    <row r="30" spans="1:10" ht="92.25" hidden="1" customHeight="1">
      <c r="A30" s="154" t="s">
        <v>169</v>
      </c>
      <c r="B30" s="144">
        <v>20804000</v>
      </c>
      <c r="C30" s="145">
        <v>0</v>
      </c>
      <c r="D30" s="145"/>
      <c r="E30" s="145">
        <v>0</v>
      </c>
      <c r="F30" s="87"/>
      <c r="G30" s="7"/>
    </row>
    <row r="31" spans="1:10" ht="63" customHeight="1">
      <c r="A31" s="154" t="s">
        <v>24</v>
      </c>
      <c r="B31" s="144">
        <v>21800000</v>
      </c>
      <c r="C31" s="145">
        <v>2226.6</v>
      </c>
      <c r="D31" s="145">
        <v>7.2</v>
      </c>
      <c r="E31" s="145">
        <v>-2219.4</v>
      </c>
      <c r="F31" s="87"/>
      <c r="G31" s="7"/>
      <c r="H31" s="25"/>
      <c r="I31" s="25"/>
    </row>
    <row r="32" spans="1:10" ht="48.75" customHeight="1">
      <c r="A32" s="146" t="s">
        <v>25</v>
      </c>
      <c r="B32" s="144">
        <v>21900000</v>
      </c>
      <c r="C32" s="145">
        <v>-4907.7</v>
      </c>
      <c r="D32" s="145">
        <v>-5967.7</v>
      </c>
      <c r="E32" s="145">
        <v>-1060</v>
      </c>
      <c r="F32" s="87"/>
      <c r="H32" s="188"/>
      <c r="I32" s="188"/>
      <c r="J32" s="188"/>
    </row>
    <row r="33" spans="1:12">
      <c r="A33" s="156" t="s">
        <v>26</v>
      </c>
      <c r="B33" s="221"/>
      <c r="C33" s="155">
        <v>2304572.7000000002</v>
      </c>
      <c r="D33" s="155">
        <v>2507777.6999999997</v>
      </c>
      <c r="E33" s="155">
        <v>203204.99999999953</v>
      </c>
      <c r="F33" s="211"/>
      <c r="H33" s="212"/>
      <c r="I33" s="212"/>
      <c r="J33" s="213"/>
      <c r="K33" s="214"/>
    </row>
    <row r="34" spans="1:12" s="9" customFormat="1">
      <c r="A34" s="194" t="s">
        <v>159</v>
      </c>
      <c r="B34" s="215"/>
      <c r="C34" s="216">
        <v>2304572.7000000002</v>
      </c>
      <c r="D34" s="216">
        <v>2507777.7000000002</v>
      </c>
      <c r="E34" s="216">
        <v>203205</v>
      </c>
      <c r="F34" s="87"/>
      <c r="G34" s="7"/>
      <c r="H34" s="7"/>
      <c r="I34" s="217"/>
      <c r="J34" s="218"/>
    </row>
    <row r="35" spans="1:12" ht="31.5">
      <c r="A35" s="164" t="s">
        <v>107</v>
      </c>
      <c r="B35" s="165">
        <v>905</v>
      </c>
      <c r="C35" s="166">
        <v>5600</v>
      </c>
      <c r="D35" s="166">
        <v>6222</v>
      </c>
      <c r="E35" s="166">
        <v>622</v>
      </c>
      <c r="F35" s="87"/>
      <c r="G35" s="7"/>
      <c r="H35" s="7"/>
      <c r="I35" s="167"/>
      <c r="J35" s="35"/>
      <c r="K35" s="18"/>
    </row>
    <row r="36" spans="1:12" ht="31.5">
      <c r="A36" s="164" t="s">
        <v>108</v>
      </c>
      <c r="B36" s="168" t="s">
        <v>109</v>
      </c>
      <c r="C36" s="166">
        <v>367.4</v>
      </c>
      <c r="D36" s="166">
        <v>95.4</v>
      </c>
      <c r="E36" s="166">
        <v>-272</v>
      </c>
      <c r="F36" s="87"/>
      <c r="G36" s="176"/>
      <c r="H36" s="167"/>
      <c r="I36" s="167"/>
      <c r="J36" s="4"/>
    </row>
    <row r="37" spans="1:12">
      <c r="A37" s="164" t="s">
        <v>110</v>
      </c>
      <c r="B37" s="165" t="s">
        <v>111</v>
      </c>
      <c r="C37" s="166">
        <v>400227.9</v>
      </c>
      <c r="D37" s="166">
        <v>289054.2</v>
      </c>
      <c r="E37" s="166">
        <v>-111173.70000000001</v>
      </c>
      <c r="F37" s="87"/>
      <c r="G37" s="7"/>
      <c r="H37" s="7"/>
      <c r="I37" s="7"/>
      <c r="J37" s="169"/>
    </row>
    <row r="38" spans="1:12" ht="51" customHeight="1">
      <c r="A38" s="164" t="s">
        <v>168</v>
      </c>
      <c r="B38" s="165" t="s">
        <v>167</v>
      </c>
      <c r="C38" s="166">
        <v>159050.5</v>
      </c>
      <c r="D38" s="166">
        <v>338056.60000000003</v>
      </c>
      <c r="E38" s="166">
        <v>179006.10000000003</v>
      </c>
      <c r="F38" s="87"/>
      <c r="G38" s="7"/>
      <c r="H38" s="167"/>
      <c r="I38" s="167"/>
      <c r="J38" s="169"/>
    </row>
    <row r="39" spans="1:12" ht="47.25">
      <c r="A39" s="164" t="s">
        <v>112</v>
      </c>
      <c r="B39" s="165" t="s">
        <v>113</v>
      </c>
      <c r="C39" s="166">
        <v>223029.3</v>
      </c>
      <c r="D39" s="166">
        <v>220395.2</v>
      </c>
      <c r="E39" s="166">
        <v>-2634.0999999999767</v>
      </c>
      <c r="F39" s="87"/>
      <c r="G39" s="7"/>
      <c r="H39" s="170"/>
      <c r="I39" s="170"/>
      <c r="J39" s="4"/>
    </row>
    <row r="40" spans="1:12" ht="47.25">
      <c r="A40" s="164" t="s">
        <v>161</v>
      </c>
      <c r="B40" s="165" t="s">
        <v>115</v>
      </c>
      <c r="C40" s="166">
        <v>24118.9</v>
      </c>
      <c r="D40" s="166">
        <v>24334.5</v>
      </c>
      <c r="E40" s="166">
        <v>215.59999999999854</v>
      </c>
      <c r="F40" s="87"/>
      <c r="G40" s="7"/>
      <c r="H40" s="167"/>
      <c r="I40" s="167"/>
      <c r="J40" s="4"/>
    </row>
    <row r="41" spans="1:12" ht="38.25" customHeight="1">
      <c r="A41" s="164" t="s">
        <v>160</v>
      </c>
      <c r="B41" s="165" t="s">
        <v>117</v>
      </c>
      <c r="C41" s="166">
        <v>192988.3</v>
      </c>
      <c r="D41" s="166">
        <v>173664.4</v>
      </c>
      <c r="E41" s="166">
        <v>-19323.899999999994</v>
      </c>
      <c r="F41" s="87"/>
      <c r="G41" s="7"/>
      <c r="H41" s="167"/>
      <c r="I41" s="167"/>
      <c r="J41" s="4"/>
    </row>
    <row r="42" spans="1:12" ht="35.25" customHeight="1">
      <c r="A42" s="164" t="s">
        <v>118</v>
      </c>
      <c r="B42" s="165" t="s">
        <v>119</v>
      </c>
      <c r="C42" s="166">
        <v>1254479.3999999999</v>
      </c>
      <c r="D42" s="166">
        <v>1412299.4</v>
      </c>
      <c r="E42" s="166">
        <v>157820</v>
      </c>
      <c r="F42" s="87"/>
      <c r="G42" s="7"/>
      <c r="H42" s="167"/>
      <c r="I42" s="167"/>
      <c r="J42" s="35"/>
    </row>
    <row r="43" spans="1:12">
      <c r="A43" s="164" t="s">
        <v>120</v>
      </c>
      <c r="B43" s="165" t="s">
        <v>121</v>
      </c>
      <c r="C43" s="166">
        <v>44711</v>
      </c>
      <c r="D43" s="166">
        <v>43656</v>
      </c>
      <c r="E43" s="166">
        <v>-1055</v>
      </c>
      <c r="F43" s="87"/>
      <c r="G43" s="7"/>
      <c r="H43" s="167"/>
      <c r="I43" s="167"/>
      <c r="J43" s="4"/>
    </row>
    <row r="44" spans="1:12">
      <c r="A44" s="194" t="s">
        <v>158</v>
      </c>
      <c r="B44" s="221"/>
      <c r="C44" s="155">
        <v>2304572.7000000002</v>
      </c>
      <c r="D44" s="155">
        <v>2507777.6999999997</v>
      </c>
      <c r="E44" s="155">
        <v>203204.99999999953</v>
      </c>
      <c r="F44" s="87"/>
      <c r="G44" s="7"/>
      <c r="H44" s="167"/>
      <c r="I44" s="167"/>
      <c r="J44" s="4"/>
    </row>
    <row r="45" spans="1:12" s="11" customFormat="1">
      <c r="A45" s="156" t="s">
        <v>28</v>
      </c>
      <c r="B45" s="182" t="s">
        <v>29</v>
      </c>
      <c r="C45" s="155">
        <v>224078</v>
      </c>
      <c r="D45" s="155">
        <v>239236.19999999998</v>
      </c>
      <c r="E45" s="155">
        <v>15158.199999999983</v>
      </c>
      <c r="F45" s="87"/>
      <c r="G45" s="7"/>
      <c r="H45" s="171"/>
      <c r="I45" s="17"/>
      <c r="J45" s="45"/>
      <c r="K45" s="106"/>
      <c r="L45" s="17"/>
    </row>
    <row r="46" spans="1:12" s="11" customFormat="1" ht="31.5" hidden="1">
      <c r="A46" s="157" t="s">
        <v>30</v>
      </c>
      <c r="B46" s="159" t="s">
        <v>31</v>
      </c>
      <c r="C46" s="186">
        <v>0</v>
      </c>
      <c r="D46" s="186">
        <v>6343.4</v>
      </c>
      <c r="E46" s="186">
        <v>6343.4</v>
      </c>
      <c r="F46" s="87"/>
      <c r="G46" s="7"/>
      <c r="H46" s="171"/>
      <c r="I46" s="83"/>
      <c r="J46" s="17"/>
    </row>
    <row r="47" spans="1:12" s="11" customFormat="1" ht="33.75" customHeight="1">
      <c r="A47" s="157" t="s">
        <v>166</v>
      </c>
      <c r="B47" s="159" t="s">
        <v>31</v>
      </c>
      <c r="C47" s="145">
        <v>5079.1000000000004</v>
      </c>
      <c r="D47" s="145">
        <v>6343.4</v>
      </c>
      <c r="E47" s="145">
        <v>1264.2999999999993</v>
      </c>
      <c r="F47" s="87"/>
      <c r="G47" s="7"/>
      <c r="H47" s="171"/>
      <c r="I47" s="83"/>
      <c r="J47" s="17"/>
    </row>
    <row r="48" spans="1:12" s="11" customFormat="1" ht="31.5">
      <c r="A48" s="158" t="s">
        <v>32</v>
      </c>
      <c r="B48" s="159" t="s">
        <v>33</v>
      </c>
      <c r="C48" s="145">
        <v>367.4</v>
      </c>
      <c r="D48" s="145">
        <v>95.4</v>
      </c>
      <c r="E48" s="145">
        <v>-272</v>
      </c>
      <c r="F48" s="87"/>
      <c r="G48" s="7"/>
      <c r="H48" s="171"/>
      <c r="I48" s="45"/>
      <c r="J48" s="45"/>
      <c r="K48" s="219"/>
    </row>
    <row r="49" spans="1:12" ht="31.5">
      <c r="A49" s="157" t="s">
        <v>34</v>
      </c>
      <c r="B49" s="161" t="s">
        <v>35</v>
      </c>
      <c r="C49" s="153">
        <v>149547.79999999999</v>
      </c>
      <c r="D49" s="153">
        <v>154110.5</v>
      </c>
      <c r="E49" s="153">
        <v>4562.7000000000116</v>
      </c>
      <c r="F49" s="87"/>
      <c r="G49" s="7"/>
      <c r="H49" s="171"/>
      <c r="I49" s="18"/>
      <c r="J49" s="18"/>
    </row>
    <row r="50" spans="1:12" hidden="1">
      <c r="A50" s="160" t="s">
        <v>144</v>
      </c>
      <c r="B50" s="183" t="s">
        <v>145</v>
      </c>
      <c r="C50" s="153"/>
      <c r="D50" s="153"/>
      <c r="E50" s="153">
        <v>0</v>
      </c>
      <c r="F50" s="87"/>
      <c r="G50" s="7"/>
      <c r="H50" s="171"/>
    </row>
    <row r="51" spans="1:12" ht="35.25" customHeight="1">
      <c r="A51" s="157" t="s">
        <v>36</v>
      </c>
      <c r="B51" s="161" t="s">
        <v>37</v>
      </c>
      <c r="C51" s="153">
        <v>28940.9</v>
      </c>
      <c r="D51" s="153">
        <v>30865.5</v>
      </c>
      <c r="E51" s="153">
        <v>1924.5999999999985</v>
      </c>
      <c r="F51" s="87"/>
      <c r="G51" s="7"/>
      <c r="H51" s="171"/>
      <c r="I51" s="19"/>
      <c r="J51" s="19"/>
      <c r="K51" s="12"/>
    </row>
    <row r="52" spans="1:12" hidden="1">
      <c r="A52" s="157" t="s">
        <v>38</v>
      </c>
      <c r="B52" s="161" t="s">
        <v>39</v>
      </c>
      <c r="C52" s="190"/>
      <c r="D52" s="190">
        <v>0</v>
      </c>
      <c r="E52" s="190">
        <v>0</v>
      </c>
      <c r="F52" s="87"/>
      <c r="G52" s="7"/>
      <c r="H52" s="171"/>
      <c r="I52" s="19"/>
      <c r="J52" s="19"/>
      <c r="K52" s="12"/>
    </row>
    <row r="53" spans="1:12">
      <c r="A53" s="157" t="s">
        <v>40</v>
      </c>
      <c r="B53" s="161" t="s">
        <v>41</v>
      </c>
      <c r="C53" s="153">
        <v>0</v>
      </c>
      <c r="D53" s="153">
        <v>0</v>
      </c>
      <c r="E53" s="153">
        <v>0</v>
      </c>
      <c r="F53" s="87"/>
      <c r="G53" s="7"/>
      <c r="H53" s="171"/>
      <c r="I53" s="19"/>
      <c r="J53" s="19"/>
      <c r="K53" s="12"/>
    </row>
    <row r="54" spans="1:12">
      <c r="A54" s="157" t="s">
        <v>42</v>
      </c>
      <c r="B54" s="161" t="s">
        <v>43</v>
      </c>
      <c r="C54" s="153">
        <v>40142.800000000003</v>
      </c>
      <c r="D54" s="153">
        <v>47821.4</v>
      </c>
      <c r="E54" s="153">
        <v>7678.5999999999985</v>
      </c>
      <c r="F54" s="87"/>
      <c r="G54" s="7"/>
      <c r="H54" s="171"/>
      <c r="I54" s="19"/>
      <c r="J54" s="19"/>
      <c r="K54" s="12"/>
    </row>
    <row r="55" spans="1:12" ht="31.5">
      <c r="A55" s="156" t="s">
        <v>44</v>
      </c>
      <c r="B55" s="182" t="s">
        <v>45</v>
      </c>
      <c r="C55" s="155">
        <v>4490.3</v>
      </c>
      <c r="D55" s="155">
        <v>12375.7</v>
      </c>
      <c r="E55" s="155">
        <v>7885.4000000000005</v>
      </c>
      <c r="F55" s="87"/>
      <c r="G55" s="7"/>
      <c r="H55" s="171"/>
      <c r="I55" s="19"/>
      <c r="J55" s="19"/>
      <c r="K55" s="12"/>
      <c r="L55" s="18"/>
    </row>
    <row r="56" spans="1:12" ht="34.5" customHeight="1">
      <c r="A56" s="157" t="s">
        <v>46</v>
      </c>
      <c r="B56" s="161" t="s">
        <v>47</v>
      </c>
      <c r="C56" s="153">
        <v>176.4</v>
      </c>
      <c r="D56" s="153">
        <v>285.10000000000002</v>
      </c>
      <c r="E56" s="153">
        <v>108.70000000000002</v>
      </c>
      <c r="F56" s="87"/>
      <c r="I56" s="7"/>
      <c r="J56" s="7"/>
    </row>
    <row r="57" spans="1:12" s="172" customFormat="1" ht="20.25">
      <c r="A57" s="157" t="s">
        <v>48</v>
      </c>
      <c r="B57" s="161" t="s">
        <v>49</v>
      </c>
      <c r="C57" s="153">
        <v>2108</v>
      </c>
      <c r="D57" s="153">
        <v>9711.7000000000007</v>
      </c>
      <c r="E57" s="153">
        <v>7603.7000000000007</v>
      </c>
      <c r="F57" s="87"/>
      <c r="H57" s="173"/>
      <c r="I57" s="174"/>
      <c r="J57" s="175"/>
    </row>
    <row r="58" spans="1:12" s="172" customFormat="1" ht="31.5">
      <c r="A58" s="162" t="s">
        <v>50</v>
      </c>
      <c r="B58" s="161" t="s">
        <v>51</v>
      </c>
      <c r="C58" s="153">
        <v>2205.9</v>
      </c>
      <c r="D58" s="153">
        <v>2378.9</v>
      </c>
      <c r="E58" s="153">
        <v>173</v>
      </c>
      <c r="F58" s="87"/>
      <c r="H58" s="173"/>
      <c r="I58" s="174"/>
      <c r="J58" s="175"/>
    </row>
    <row r="59" spans="1:12">
      <c r="A59" s="163" t="s">
        <v>52</v>
      </c>
      <c r="B59" s="182" t="s">
        <v>53</v>
      </c>
      <c r="C59" s="155">
        <v>61646.899999999994</v>
      </c>
      <c r="D59" s="155">
        <v>67833</v>
      </c>
      <c r="E59" s="155">
        <v>6186.1000000000058</v>
      </c>
      <c r="F59" s="87"/>
    </row>
    <row r="60" spans="1:12">
      <c r="A60" s="160" t="s">
        <v>54</v>
      </c>
      <c r="B60" s="161" t="s">
        <v>55</v>
      </c>
      <c r="C60" s="153">
        <v>2753.4</v>
      </c>
      <c r="D60" s="153">
        <v>768.4</v>
      </c>
      <c r="E60" s="153">
        <v>-1985</v>
      </c>
      <c r="F60" s="87"/>
      <c r="I60" s="12"/>
    </row>
    <row r="61" spans="1:12">
      <c r="A61" s="160" t="s">
        <v>56</v>
      </c>
      <c r="B61" s="161" t="s">
        <v>57</v>
      </c>
      <c r="C61" s="153">
        <v>41883.199999999997</v>
      </c>
      <c r="D61" s="153">
        <v>38171.199999999997</v>
      </c>
      <c r="E61" s="153">
        <v>-3712</v>
      </c>
      <c r="F61" s="87"/>
      <c r="H61" s="6"/>
      <c r="I61" s="7"/>
    </row>
    <row r="62" spans="1:12">
      <c r="A62" s="160" t="s">
        <v>58</v>
      </c>
      <c r="B62" s="161" t="s">
        <v>59</v>
      </c>
      <c r="C62" s="153">
        <v>7630.5</v>
      </c>
      <c r="D62" s="153">
        <v>10969.8</v>
      </c>
      <c r="E62" s="153">
        <v>3339.2999999999993</v>
      </c>
      <c r="F62" s="87"/>
    </row>
    <row r="63" spans="1:12">
      <c r="A63" s="160" t="s">
        <v>60</v>
      </c>
      <c r="B63" s="161" t="s">
        <v>61</v>
      </c>
      <c r="C63" s="153">
        <v>9379.7999999999993</v>
      </c>
      <c r="D63" s="153">
        <v>17923.599999999999</v>
      </c>
      <c r="E63" s="153">
        <v>8543.7999999999993</v>
      </c>
      <c r="F63" s="87"/>
    </row>
    <row r="64" spans="1:12">
      <c r="A64" s="156" t="s">
        <v>62</v>
      </c>
      <c r="B64" s="182" t="s">
        <v>63</v>
      </c>
      <c r="C64" s="155">
        <v>279061.90000000002</v>
      </c>
      <c r="D64" s="155">
        <v>326258.5</v>
      </c>
      <c r="E64" s="155">
        <v>47196.599999999977</v>
      </c>
      <c r="F64" s="87"/>
    </row>
    <row r="65" spans="1:18">
      <c r="A65" s="157" t="s">
        <v>64</v>
      </c>
      <c r="B65" s="161" t="s">
        <v>65</v>
      </c>
      <c r="C65" s="153">
        <v>120783.2</v>
      </c>
      <c r="D65" s="153">
        <v>12236.6</v>
      </c>
      <c r="E65" s="153">
        <v>-108546.59999999999</v>
      </c>
      <c r="F65" s="87"/>
    </row>
    <row r="66" spans="1:18">
      <c r="A66" s="157" t="s">
        <v>66</v>
      </c>
      <c r="B66" s="161" t="s">
        <v>67</v>
      </c>
      <c r="C66" s="153">
        <v>2746.7</v>
      </c>
      <c r="D66" s="153">
        <v>3833</v>
      </c>
      <c r="E66" s="153">
        <v>1086.3000000000002</v>
      </c>
      <c r="F66" s="87"/>
    </row>
    <row r="67" spans="1:18">
      <c r="A67" s="157" t="s">
        <v>68</v>
      </c>
      <c r="B67" s="161" t="s">
        <v>69</v>
      </c>
      <c r="C67" s="153">
        <v>128070.8</v>
      </c>
      <c r="D67" s="153">
        <v>273004.2</v>
      </c>
      <c r="E67" s="153">
        <v>144933.40000000002</v>
      </c>
      <c r="F67" s="87"/>
    </row>
    <row r="68" spans="1:18" ht="31.5">
      <c r="A68" s="157" t="s">
        <v>70</v>
      </c>
      <c r="B68" s="161" t="s">
        <v>71</v>
      </c>
      <c r="C68" s="153">
        <v>27461.200000000001</v>
      </c>
      <c r="D68" s="153">
        <v>37184.699999999997</v>
      </c>
      <c r="E68" s="153">
        <v>9723.4999999999964</v>
      </c>
      <c r="F68" s="87"/>
    </row>
    <row r="69" spans="1:18" hidden="1">
      <c r="A69" s="150" t="s">
        <v>137</v>
      </c>
      <c r="B69" s="195" t="s">
        <v>139</v>
      </c>
      <c r="C69" s="141">
        <v>0</v>
      </c>
      <c r="D69" s="141">
        <v>0</v>
      </c>
      <c r="E69" s="141">
        <v>0</v>
      </c>
      <c r="F69" s="87"/>
    </row>
    <row r="70" spans="1:18" hidden="1">
      <c r="A70" s="157" t="s">
        <v>138</v>
      </c>
      <c r="B70" s="161" t="s">
        <v>140</v>
      </c>
      <c r="C70" s="153">
        <v>0</v>
      </c>
      <c r="D70" s="153">
        <v>1450208.4</v>
      </c>
      <c r="E70" s="153">
        <v>1450208.4</v>
      </c>
      <c r="F70" s="87"/>
    </row>
    <row r="71" spans="1:18">
      <c r="A71" s="163" t="s">
        <v>72</v>
      </c>
      <c r="B71" s="182" t="s">
        <v>73</v>
      </c>
      <c r="C71" s="155">
        <v>1299782.6000000001</v>
      </c>
      <c r="D71" s="155">
        <v>1450208.4</v>
      </c>
      <c r="E71" s="155">
        <v>150425.79999999981</v>
      </c>
      <c r="F71" s="87"/>
    </row>
    <row r="72" spans="1:18">
      <c r="A72" s="157" t="s">
        <v>74</v>
      </c>
      <c r="B72" s="161" t="s">
        <v>75</v>
      </c>
      <c r="C72" s="153">
        <v>462093.4</v>
      </c>
      <c r="D72" s="153">
        <v>501404.7</v>
      </c>
      <c r="E72" s="153">
        <v>39311.299999999988</v>
      </c>
      <c r="F72" s="87"/>
    </row>
    <row r="73" spans="1:18">
      <c r="A73" s="157" t="s">
        <v>76</v>
      </c>
      <c r="B73" s="161" t="s">
        <v>77</v>
      </c>
      <c r="C73" s="153">
        <v>645589.69999999995</v>
      </c>
      <c r="D73" s="153">
        <v>771604.5</v>
      </c>
      <c r="E73" s="153">
        <v>126014.80000000005</v>
      </c>
      <c r="F73" s="87"/>
    </row>
    <row r="74" spans="1:18">
      <c r="A74" s="157" t="s">
        <v>152</v>
      </c>
      <c r="B74" s="161" t="s">
        <v>151</v>
      </c>
      <c r="C74" s="153">
        <v>119312.5</v>
      </c>
      <c r="D74" s="153">
        <v>102794.1</v>
      </c>
      <c r="E74" s="153">
        <v>-16518.399999999994</v>
      </c>
      <c r="F74" s="87"/>
    </row>
    <row r="75" spans="1:18">
      <c r="A75" s="157" t="s">
        <v>78</v>
      </c>
      <c r="B75" s="161" t="s">
        <v>79</v>
      </c>
      <c r="C75" s="153">
        <v>9946.7000000000007</v>
      </c>
      <c r="D75" s="153">
        <v>10052.4</v>
      </c>
      <c r="E75" s="153">
        <v>105.69999999999891</v>
      </c>
      <c r="F75" s="87"/>
    </row>
    <row r="76" spans="1:18" s="2" customFormat="1">
      <c r="A76" s="157" t="s">
        <v>80</v>
      </c>
      <c r="B76" s="161" t="s">
        <v>81</v>
      </c>
      <c r="C76" s="153">
        <v>62840.3</v>
      </c>
      <c r="D76" s="153">
        <v>64352.7</v>
      </c>
      <c r="E76" s="153">
        <v>1512.3999999999942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6" t="s">
        <v>82</v>
      </c>
      <c r="B77" s="182" t="s">
        <v>83</v>
      </c>
      <c r="C77" s="155">
        <v>167547.70000000001</v>
      </c>
      <c r="D77" s="155">
        <v>171434.4</v>
      </c>
      <c r="E77" s="155">
        <v>3886.6999999999825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7" t="s">
        <v>84</v>
      </c>
      <c r="B78" s="161" t="s">
        <v>85</v>
      </c>
      <c r="C78" s="153">
        <v>125817</v>
      </c>
      <c r="D78" s="153">
        <v>125055.5</v>
      </c>
      <c r="E78" s="153">
        <v>-761.5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18" customHeight="1">
      <c r="A79" s="157" t="s">
        <v>86</v>
      </c>
      <c r="B79" s="161" t="s">
        <v>87</v>
      </c>
      <c r="C79" s="153">
        <v>41730.699999999997</v>
      </c>
      <c r="D79" s="153">
        <v>46378.9</v>
      </c>
      <c r="E79" s="153">
        <v>4648.2000000000044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6" t="s">
        <v>88</v>
      </c>
      <c r="B80" s="182" t="s">
        <v>89</v>
      </c>
      <c r="C80" s="155">
        <v>41933.599999999999</v>
      </c>
      <c r="D80" s="155">
        <v>42640.100000000006</v>
      </c>
      <c r="E80" s="155">
        <v>706.50000000000728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7" t="s">
        <v>90</v>
      </c>
      <c r="B81" s="161" t="s">
        <v>91</v>
      </c>
      <c r="C81" s="153">
        <v>7994.8</v>
      </c>
      <c r="D81" s="153">
        <v>8150.8</v>
      </c>
      <c r="E81" s="153">
        <v>156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92</v>
      </c>
      <c r="B82" s="161" t="s">
        <v>93</v>
      </c>
      <c r="C82" s="153">
        <v>7871.2</v>
      </c>
      <c r="D82" s="153">
        <v>8410.6</v>
      </c>
      <c r="E82" s="153">
        <v>539.40000000000055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94</v>
      </c>
      <c r="B83" s="161" t="s">
        <v>95</v>
      </c>
      <c r="C83" s="153">
        <v>26067.599999999999</v>
      </c>
      <c r="D83" s="153">
        <v>26078.7</v>
      </c>
      <c r="E83" s="153">
        <v>11.100000000002183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6" t="s">
        <v>96</v>
      </c>
      <c r="B84" s="182" t="s">
        <v>97</v>
      </c>
      <c r="C84" s="155">
        <v>192988.3</v>
      </c>
      <c r="D84" s="155">
        <v>174255.3</v>
      </c>
      <c r="E84" s="155">
        <v>-18733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62" t="s">
        <v>98</v>
      </c>
      <c r="B85" s="161" t="s">
        <v>99</v>
      </c>
      <c r="C85" s="153">
        <v>182664</v>
      </c>
      <c r="D85" s="153">
        <v>163839.29999999999</v>
      </c>
      <c r="E85" s="153">
        <v>-18824.700000000012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idden="1">
      <c r="A86" s="162" t="s">
        <v>143</v>
      </c>
      <c r="B86" s="183" t="s">
        <v>142</v>
      </c>
      <c r="C86" s="153"/>
      <c r="D86" s="153"/>
      <c r="E86" s="153">
        <v>0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t="18" customHeight="1">
      <c r="A87" s="162" t="s">
        <v>100</v>
      </c>
      <c r="B87" s="161" t="s">
        <v>101</v>
      </c>
      <c r="C87" s="153">
        <v>10324.299999999999</v>
      </c>
      <c r="D87" s="153">
        <v>10416</v>
      </c>
      <c r="E87" s="153">
        <v>91.700000000000728</v>
      </c>
      <c r="F87" s="87"/>
      <c r="G87" s="3"/>
      <c r="H87" s="22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187" customFormat="1">
      <c r="A88" s="150" t="s">
        <v>162</v>
      </c>
      <c r="B88" s="182" t="s">
        <v>163</v>
      </c>
      <c r="C88" s="155">
        <v>5286</v>
      </c>
      <c r="D88" s="155">
        <v>4800</v>
      </c>
      <c r="E88" s="155">
        <v>-486</v>
      </c>
      <c r="F88" s="87"/>
      <c r="G88" s="11"/>
      <c r="H88" s="33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s="2" customFormat="1">
      <c r="A89" s="162" t="s">
        <v>165</v>
      </c>
      <c r="B89" s="161" t="s">
        <v>164</v>
      </c>
      <c r="C89" s="153">
        <v>5286</v>
      </c>
      <c r="D89" s="153">
        <v>4800</v>
      </c>
      <c r="E89" s="153">
        <v>-486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idden="1">
      <c r="A90" s="162" t="s">
        <v>165</v>
      </c>
      <c r="B90" s="161" t="s">
        <v>164</v>
      </c>
      <c r="C90" s="153">
        <v>0</v>
      </c>
      <c r="D90" s="153">
        <v>18736.099999999999</v>
      </c>
      <c r="E90" s="153">
        <v>18736.099999999999</v>
      </c>
      <c r="F90" s="87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31.5">
      <c r="A91" s="156" t="s">
        <v>102</v>
      </c>
      <c r="B91" s="182" t="s">
        <v>103</v>
      </c>
      <c r="C91" s="155">
        <v>27757.4</v>
      </c>
      <c r="D91" s="155">
        <v>18736.099999999999</v>
      </c>
      <c r="E91" s="155">
        <v>-9021.3000000000029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62" t="s">
        <v>104</v>
      </c>
      <c r="B92" s="161" t="s">
        <v>105</v>
      </c>
      <c r="C92" s="153">
        <v>27757.4</v>
      </c>
      <c r="D92" s="153">
        <v>18736.099999999999</v>
      </c>
      <c r="E92" s="153">
        <v>-9021.3000000000029</v>
      </c>
      <c r="F92" s="87"/>
      <c r="G92" s="189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>
      <c r="A93" s="37"/>
      <c r="B93" s="1"/>
      <c r="C93" s="86"/>
      <c r="D93" s="86"/>
      <c r="E93" s="86"/>
      <c r="F93" s="86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>
      <c r="A94" s="37"/>
      <c r="B94" s="1"/>
      <c r="C94" s="86"/>
      <c r="D94" s="86"/>
      <c r="E94" s="86"/>
      <c r="F94" s="86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>
      <c r="A95" s="37"/>
      <c r="B95" s="1"/>
      <c r="C95" s="86"/>
      <c r="D95" s="86"/>
      <c r="E95" s="86"/>
      <c r="F95" s="86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>
      <c r="A96" s="37"/>
      <c r="B96" s="1"/>
      <c r="C96" s="86"/>
      <c r="D96" s="86"/>
      <c r="E96" s="86"/>
      <c r="F96" s="86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>
      <c r="A97" s="37"/>
      <c r="B97" s="1"/>
      <c r="C97" s="86"/>
      <c r="D97" s="86"/>
      <c r="E97" s="86"/>
      <c r="F97" s="86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>
      <c r="A98" s="37"/>
      <c r="B98" s="1"/>
      <c r="C98" s="86"/>
      <c r="D98" s="86"/>
      <c r="E98" s="86"/>
      <c r="F98" s="86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" customFormat="1">
      <c r="A99" s="37"/>
      <c r="B99" s="1"/>
      <c r="C99" s="86"/>
      <c r="D99" s="86"/>
      <c r="E99" s="86"/>
      <c r="F99" s="86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>
      <c r="A100" s="37"/>
      <c r="B100" s="1"/>
      <c r="C100" s="86"/>
      <c r="D100" s="86"/>
      <c r="E100" s="86"/>
      <c r="F100" s="86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>
      <c r="A101" s="37"/>
      <c r="B101" s="1"/>
      <c r="C101" s="86"/>
      <c r="D101" s="86"/>
      <c r="E101" s="86"/>
      <c r="F101" s="86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>
      <c r="A102" s="37"/>
      <c r="B102" s="1"/>
      <c r="C102" s="86"/>
      <c r="D102" s="86"/>
      <c r="E102" s="86"/>
      <c r="F102" s="86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>
      <c r="A103" s="37"/>
      <c r="B103" s="1"/>
      <c r="C103" s="86"/>
      <c r="D103" s="86"/>
      <c r="E103" s="86"/>
      <c r="F103" s="86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>
      <c r="A104" s="37"/>
      <c r="B104" s="1"/>
      <c r="C104" s="86"/>
      <c r="D104" s="86"/>
      <c r="E104" s="86"/>
      <c r="F104" s="86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91"/>
      <c r="D283" s="91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91"/>
      <c r="D284" s="91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91"/>
      <c r="D285" s="91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91"/>
      <c r="D286" s="91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91"/>
      <c r="D287" s="91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91"/>
      <c r="D288" s="91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91"/>
      <c r="D289" s="91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91"/>
      <c r="D290" s="91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91"/>
      <c r="D291" s="91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91"/>
      <c r="D292" s="91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91"/>
      <c r="D293" s="91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91"/>
      <c r="D294" s="91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91"/>
      <c r="D295" s="91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91"/>
      <c r="D296" s="91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91"/>
      <c r="D297" s="91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91"/>
      <c r="D298" s="91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</sheetData>
  <mergeCells count="6">
    <mergeCell ref="A1:E1"/>
    <mergeCell ref="A4:A5"/>
    <mergeCell ref="B4:B5"/>
    <mergeCell ref="C4:C5"/>
    <mergeCell ref="E4:E5"/>
    <mergeCell ref="D4:D5"/>
  </mergeCells>
  <printOptions horizontalCentered="1"/>
  <pageMargins left="0" right="0" top="0" bottom="0" header="0" footer="0"/>
  <pageSetup paperSize="9" scale="61" fitToHeight="2" orientation="portrait" blackAndWhite="1" r:id="rId1"/>
  <headerFooter alignWithMargins="0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07" customWidth="1"/>
  </cols>
  <sheetData>
    <row r="1" spans="1:5">
      <c r="A1" s="197" t="s">
        <v>176</v>
      </c>
      <c r="B1" s="196"/>
      <c r="C1" s="196"/>
      <c r="D1" s="196"/>
      <c r="E1" s="198"/>
    </row>
    <row r="2" spans="1:5" ht="12.75">
      <c r="A2"/>
      <c r="B2"/>
      <c r="C2"/>
      <c r="D2"/>
      <c r="E2" s="199"/>
    </row>
    <row r="3" spans="1:5">
      <c r="B3" s="191"/>
      <c r="C3" s="180"/>
      <c r="D3" s="180"/>
      <c r="E3" s="200"/>
    </row>
    <row r="4" spans="1:5">
      <c r="A4" s="135"/>
      <c r="B4" s="136"/>
      <c r="C4" s="137"/>
      <c r="D4" s="137"/>
      <c r="E4" s="201" t="s">
        <v>0</v>
      </c>
    </row>
    <row r="5" spans="1:5" ht="47.25">
      <c r="A5" s="193" t="s">
        <v>1</v>
      </c>
      <c r="B5" s="193" t="s">
        <v>2</v>
      </c>
      <c r="C5" s="192" t="s">
        <v>174</v>
      </c>
      <c r="D5" s="192" t="s">
        <v>175</v>
      </c>
      <c r="E5" s="202" t="s">
        <v>171</v>
      </c>
    </row>
    <row r="6" spans="1:5" ht="12.75">
      <c r="A6"/>
      <c r="B6"/>
      <c r="C6"/>
      <c r="D6"/>
      <c r="E6" s="199"/>
    </row>
    <row r="7" spans="1:5">
      <c r="A7" s="138">
        <v>1</v>
      </c>
      <c r="B7" s="139">
        <v>2</v>
      </c>
      <c r="C7" s="138">
        <v>3</v>
      </c>
      <c r="D7" s="138">
        <v>4</v>
      </c>
      <c r="E7" s="203">
        <v>5</v>
      </c>
    </row>
    <row r="8" spans="1:5">
      <c r="A8" s="140" t="s">
        <v>5</v>
      </c>
      <c r="B8" s="149"/>
      <c r="C8" s="141">
        <f>C9+C23</f>
        <v>3024441.4</v>
      </c>
      <c r="D8" s="141" t="e">
        <f>D9+D23</f>
        <v>#REF!</v>
      </c>
      <c r="E8" s="204" t="e">
        <f>D8-C8</f>
        <v>#REF!</v>
      </c>
    </row>
    <row r="9" spans="1:5">
      <c r="A9" s="179" t="s">
        <v>6</v>
      </c>
      <c r="B9" s="142">
        <v>10000000</v>
      </c>
      <c r="C9" s="141">
        <f>C10+C11+C12+C13+C14+C15+C16+C17+C18+C19+C20+C21+C22</f>
        <v>1377823.8</v>
      </c>
      <c r="D9" s="141" t="e">
        <f>D10+D11+D12+D13+D14+D15+D16+D17+D18+D19+D20+D21+D22</f>
        <v>#REF!</v>
      </c>
      <c r="E9" s="204" t="e">
        <f t="shared" ref="E9:E72" si="0">D9-C9</f>
        <v>#REF!</v>
      </c>
    </row>
    <row r="10" spans="1:5">
      <c r="A10" s="143" t="s">
        <v>7</v>
      </c>
      <c r="B10" s="144">
        <v>10102000</v>
      </c>
      <c r="C10" s="145">
        <v>730725.5</v>
      </c>
      <c r="D10" s="145" t="e">
        <f>#REF!</f>
        <v>#REF!</v>
      </c>
      <c r="E10" s="205" t="e">
        <f t="shared" si="0"/>
        <v>#REF!</v>
      </c>
    </row>
    <row r="11" spans="1:5" ht="31.5">
      <c r="A11" s="146" t="s">
        <v>141</v>
      </c>
      <c r="B11" s="144">
        <v>10300000</v>
      </c>
      <c r="C11" s="145">
        <v>1807.1</v>
      </c>
      <c r="D11" s="145" t="e">
        <f>#REF!</f>
        <v>#REF!</v>
      </c>
      <c r="E11" s="205" t="e">
        <f t="shared" si="0"/>
        <v>#REF!</v>
      </c>
    </row>
    <row r="12" spans="1:5">
      <c r="A12" s="147" t="s">
        <v>8</v>
      </c>
      <c r="B12" s="144">
        <v>10500000</v>
      </c>
      <c r="C12" s="145">
        <v>204742.3</v>
      </c>
      <c r="D12" s="145" t="e">
        <f>#REF!</f>
        <v>#REF!</v>
      </c>
      <c r="E12" s="205" t="e">
        <f t="shared" si="0"/>
        <v>#REF!</v>
      </c>
    </row>
    <row r="13" spans="1:5">
      <c r="A13" s="148" t="s">
        <v>9</v>
      </c>
      <c r="B13" s="144">
        <v>10600000</v>
      </c>
      <c r="C13" s="145">
        <v>39382.6</v>
      </c>
      <c r="D13" s="145" t="e">
        <f>#REF!</f>
        <v>#REF!</v>
      </c>
      <c r="E13" s="205" t="e">
        <f t="shared" si="0"/>
        <v>#REF!</v>
      </c>
    </row>
    <row r="14" spans="1:5">
      <c r="A14" s="148" t="s">
        <v>10</v>
      </c>
      <c r="B14" s="144">
        <v>10800000</v>
      </c>
      <c r="C14" s="145">
        <v>9137.9</v>
      </c>
      <c r="D14" s="145" t="e">
        <f>#REF!</f>
        <v>#REF!</v>
      </c>
      <c r="E14" s="205" t="e">
        <f t="shared" si="0"/>
        <v>#REF!</v>
      </c>
    </row>
    <row r="15" spans="1:5" ht="31.5">
      <c r="A15" s="148" t="s">
        <v>11</v>
      </c>
      <c r="B15" s="144">
        <v>10900000</v>
      </c>
      <c r="C15" s="145">
        <v>0.2</v>
      </c>
      <c r="D15" s="145" t="e">
        <f>#REF!</f>
        <v>#REF!</v>
      </c>
      <c r="E15" s="205" t="e">
        <f t="shared" si="0"/>
        <v>#REF!</v>
      </c>
    </row>
    <row r="16" spans="1:5" ht="31.5">
      <c r="A16" s="148" t="s">
        <v>12</v>
      </c>
      <c r="B16" s="144">
        <v>11100000</v>
      </c>
      <c r="C16" s="145">
        <v>283723</v>
      </c>
      <c r="D16" s="145" t="e">
        <f>#REF!</f>
        <v>#REF!</v>
      </c>
      <c r="E16" s="205" t="e">
        <f t="shared" si="0"/>
        <v>#REF!</v>
      </c>
    </row>
    <row r="17" spans="1:5">
      <c r="A17" s="148" t="s">
        <v>13</v>
      </c>
      <c r="B17" s="144">
        <v>11200000</v>
      </c>
      <c r="C17" s="145">
        <v>3483.6</v>
      </c>
      <c r="D17" s="145" t="e">
        <f>#REF!</f>
        <v>#REF!</v>
      </c>
      <c r="E17" s="205" t="e">
        <f t="shared" si="0"/>
        <v>#REF!</v>
      </c>
    </row>
    <row r="18" spans="1:5" ht="31.5">
      <c r="A18" s="148" t="s">
        <v>14</v>
      </c>
      <c r="B18" s="144">
        <v>11300000</v>
      </c>
      <c r="C18" s="145">
        <v>2785.1</v>
      </c>
      <c r="D18" s="145" t="e">
        <f>#REF!</f>
        <v>#REF!</v>
      </c>
      <c r="E18" s="205" t="e">
        <f t="shared" si="0"/>
        <v>#REF!</v>
      </c>
    </row>
    <row r="19" spans="1:5" ht="31.5">
      <c r="A19" s="148" t="s">
        <v>15</v>
      </c>
      <c r="B19" s="144">
        <v>11400000</v>
      </c>
      <c r="C19" s="145">
        <v>43517.4</v>
      </c>
      <c r="D19" s="145" t="e">
        <f>#REF!</f>
        <v>#REF!</v>
      </c>
      <c r="E19" s="205" t="e">
        <f t="shared" si="0"/>
        <v>#REF!</v>
      </c>
    </row>
    <row r="20" spans="1:5">
      <c r="A20" s="148" t="s">
        <v>16</v>
      </c>
      <c r="B20" s="144">
        <v>11600000</v>
      </c>
      <c r="C20" s="145">
        <v>55827</v>
      </c>
      <c r="D20" s="145" t="e">
        <f>#REF!</f>
        <v>#REF!</v>
      </c>
      <c r="E20" s="205" t="e">
        <f t="shared" si="0"/>
        <v>#REF!</v>
      </c>
    </row>
    <row r="21" spans="1:5">
      <c r="A21" s="148" t="s">
        <v>17</v>
      </c>
      <c r="B21" s="144">
        <v>11700000</v>
      </c>
      <c r="C21" s="145">
        <v>2692.1</v>
      </c>
      <c r="D21" s="145" t="e">
        <f>#REF!</f>
        <v>#REF!</v>
      </c>
      <c r="E21" s="205" t="e">
        <f t="shared" si="0"/>
        <v>#REF!</v>
      </c>
    </row>
    <row r="22" spans="1:5" ht="63">
      <c r="A22" s="148" t="s">
        <v>149</v>
      </c>
      <c r="B22" s="144">
        <v>11800000</v>
      </c>
      <c r="C22" s="145">
        <v>0</v>
      </c>
      <c r="D22" s="145" t="e">
        <f>#REF!</f>
        <v>#REF!</v>
      </c>
      <c r="E22" s="205" t="e">
        <f t="shared" si="0"/>
        <v>#REF!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 t="e">
        <f>D24+D33+D32+D30+D31</f>
        <v>#REF!</v>
      </c>
      <c r="E23" s="204" t="e">
        <f t="shared" si="0"/>
        <v>#REF!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 t="e">
        <f>SUM(D25:D29)-D26</f>
        <v>#REF!</v>
      </c>
      <c r="E24" s="204" t="e">
        <f t="shared" si="0"/>
        <v>#REF!</v>
      </c>
    </row>
    <row r="25" spans="1:5">
      <c r="A25" s="151" t="s">
        <v>20</v>
      </c>
      <c r="B25" s="152">
        <v>20210000</v>
      </c>
      <c r="C25" s="145">
        <v>41568.9</v>
      </c>
      <c r="D25" s="145" t="e">
        <f>#REF!</f>
        <v>#REF!</v>
      </c>
      <c r="E25" s="205" t="e">
        <f t="shared" si="0"/>
        <v>#REF!</v>
      </c>
    </row>
    <row r="26" spans="1:5">
      <c r="A26" s="151" t="s">
        <v>170</v>
      </c>
      <c r="B26" s="152">
        <v>2021000</v>
      </c>
      <c r="C26" s="145">
        <v>0</v>
      </c>
      <c r="D26" s="145" t="e">
        <f>#REF!</f>
        <v>#REF!</v>
      </c>
      <c r="E26" s="205" t="e">
        <f t="shared" si="0"/>
        <v>#REF!</v>
      </c>
    </row>
    <row r="27" spans="1:5">
      <c r="A27" s="151" t="s">
        <v>21</v>
      </c>
      <c r="B27" s="152">
        <v>20220000</v>
      </c>
      <c r="C27" s="145">
        <v>354716.8</v>
      </c>
      <c r="D27" s="145" t="e">
        <f>#REF!</f>
        <v>#REF!</v>
      </c>
      <c r="E27" s="205" t="e">
        <f t="shared" si="0"/>
        <v>#REF!</v>
      </c>
    </row>
    <row r="28" spans="1:5">
      <c r="A28" s="151" t="s">
        <v>22</v>
      </c>
      <c r="B28" s="152">
        <v>20230000</v>
      </c>
      <c r="C28" s="145">
        <v>1238735.8</v>
      </c>
      <c r="D28" s="145" t="e">
        <f>#REF!</f>
        <v>#REF!</v>
      </c>
      <c r="E28" s="205" t="e">
        <f t="shared" si="0"/>
        <v>#REF!</v>
      </c>
    </row>
    <row r="29" spans="1:5">
      <c r="A29" s="151" t="s">
        <v>23</v>
      </c>
      <c r="B29" s="152">
        <v>20240000</v>
      </c>
      <c r="C29" s="145">
        <v>14100</v>
      </c>
      <c r="D29" s="145" t="e">
        <f>#REF!</f>
        <v>#REF!</v>
      </c>
      <c r="E29" s="205" t="e">
        <f t="shared" si="0"/>
        <v>#REF!</v>
      </c>
    </row>
    <row r="30" spans="1:5">
      <c r="A30" s="151" t="s">
        <v>146</v>
      </c>
      <c r="B30" s="144">
        <v>20704000</v>
      </c>
      <c r="C30" s="145">
        <v>1027.4000000000001</v>
      </c>
      <c r="D30" s="145" t="e">
        <f>#REF!</f>
        <v>#REF!</v>
      </c>
      <c r="E30" s="205" t="e">
        <f t="shared" si="0"/>
        <v>#REF!</v>
      </c>
    </row>
    <row r="31" spans="1:5" ht="110.25">
      <c r="A31" s="154" t="s">
        <v>169</v>
      </c>
      <c r="B31" s="144">
        <v>20804000</v>
      </c>
      <c r="C31" s="145">
        <v>0</v>
      </c>
      <c r="D31" s="145" t="e">
        <f>#REF!</f>
        <v>#REF!</v>
      </c>
      <c r="E31" s="205" t="e">
        <f t="shared" si="0"/>
        <v>#REF!</v>
      </c>
    </row>
    <row r="32" spans="1:5" ht="63">
      <c r="A32" s="154" t="s">
        <v>24</v>
      </c>
      <c r="B32" s="144">
        <v>21800000</v>
      </c>
      <c r="C32" s="145">
        <v>76.3</v>
      </c>
      <c r="D32" s="145" t="e">
        <f>#REF!</f>
        <v>#REF!</v>
      </c>
      <c r="E32" s="205" t="e">
        <f t="shared" si="0"/>
        <v>#REF!</v>
      </c>
    </row>
    <row r="33" spans="1:5" ht="47.25">
      <c r="A33" s="146" t="s">
        <v>25</v>
      </c>
      <c r="B33" s="144">
        <v>21900000</v>
      </c>
      <c r="C33" s="145">
        <v>-3607.6</v>
      </c>
      <c r="D33" s="145" t="e">
        <f>#REF!</f>
        <v>#REF!</v>
      </c>
      <c r="E33" s="205" t="e">
        <f t="shared" si="0"/>
        <v>#REF!</v>
      </c>
    </row>
    <row r="34" spans="1:5">
      <c r="A34" s="156" t="s">
        <v>26</v>
      </c>
      <c r="B34" s="193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06">
        <f t="shared" si="0"/>
        <v>79185.099999999627</v>
      </c>
    </row>
    <row r="35" spans="1:5">
      <c r="A35" s="194" t="s">
        <v>27</v>
      </c>
      <c r="B35" s="193"/>
      <c r="C35" s="155">
        <f>C36+C46+C50+C55+C60+C62+C68+C71+C75+C79+C83</f>
        <v>2143220</v>
      </c>
      <c r="D35" s="155">
        <f>D36+D46+D50+D55+D60+D62+D68+D71+D75+D79+D83</f>
        <v>2222405.0999999996</v>
      </c>
      <c r="E35" s="206">
        <f t="shared" si="0"/>
        <v>79185.099999999627</v>
      </c>
    </row>
    <row r="36" spans="1:5">
      <c r="A36" s="156" t="s">
        <v>28</v>
      </c>
      <c r="B36" s="182" t="s">
        <v>29</v>
      </c>
      <c r="C36" s="155">
        <f>SUM(C37:C45)</f>
        <v>245467.90000000002</v>
      </c>
      <c r="D36" s="155">
        <f>SUM(D37:D45)</f>
        <v>212563.1</v>
      </c>
      <c r="E36" s="206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86">
        <v>0</v>
      </c>
      <c r="E37" s="205">
        <f t="shared" si="0"/>
        <v>0</v>
      </c>
    </row>
    <row r="38" spans="1:5" ht="31.5">
      <c r="A38" s="157" t="s">
        <v>166</v>
      </c>
      <c r="B38" s="159" t="s">
        <v>31</v>
      </c>
      <c r="C38" s="145">
        <v>3963.5</v>
      </c>
      <c r="D38" s="145">
        <v>4606.1000000000004</v>
      </c>
      <c r="E38" s="205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05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03">
        <f t="shared" si="0"/>
        <v>2998.1999999999825</v>
      </c>
    </row>
    <row r="41" spans="1:5">
      <c r="A41" s="160" t="s">
        <v>144</v>
      </c>
      <c r="B41" s="183" t="s">
        <v>145</v>
      </c>
      <c r="C41" s="153"/>
      <c r="D41" s="153"/>
      <c r="E41" s="203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03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03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03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03">
        <f t="shared" si="0"/>
        <v>-41333.600000000006</v>
      </c>
    </row>
    <row r="46" spans="1:5" ht="31.5">
      <c r="A46" s="156" t="s">
        <v>44</v>
      </c>
      <c r="B46" s="182" t="s">
        <v>45</v>
      </c>
      <c r="C46" s="155">
        <f>SUM(C47:C48)+C49</f>
        <v>2687.8</v>
      </c>
      <c r="D46" s="155">
        <f>SUM(D47:D48)+D49</f>
        <v>3077.8999999999996</v>
      </c>
      <c r="E46" s="206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03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03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03">
        <f t="shared" si="0"/>
        <v>511.29999999999995</v>
      </c>
    </row>
    <row r="50" spans="1:5">
      <c r="A50" s="163" t="s">
        <v>52</v>
      </c>
      <c r="B50" s="182" t="s">
        <v>53</v>
      </c>
      <c r="C50" s="155">
        <f>SUM(C51:C54)</f>
        <v>96791.200000000012</v>
      </c>
      <c r="D50" s="155">
        <f>SUM(D51:D54)</f>
        <v>57480.200000000004</v>
      </c>
      <c r="E50" s="206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03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03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03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03">
        <f t="shared" si="0"/>
        <v>-30727.7</v>
      </c>
    </row>
    <row r="55" spans="1:5">
      <c r="A55" s="156" t="s">
        <v>62</v>
      </c>
      <c r="B55" s="182" t="s">
        <v>63</v>
      </c>
      <c r="C55" s="155">
        <f>SUM(C56:C59)</f>
        <v>192014.80000000002</v>
      </c>
      <c r="D55" s="155">
        <f>SUM(D56:D59)</f>
        <v>346237.80000000005</v>
      </c>
      <c r="E55" s="206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03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03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03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03">
        <f t="shared" si="0"/>
        <v>3359.2000000000007</v>
      </c>
    </row>
    <row r="60" spans="1:5">
      <c r="A60" s="150" t="s">
        <v>137</v>
      </c>
      <c r="B60" s="195" t="s">
        <v>139</v>
      </c>
      <c r="C60" s="141">
        <f>C61</f>
        <v>0</v>
      </c>
      <c r="D60" s="141">
        <f>D61</f>
        <v>0</v>
      </c>
      <c r="E60" s="204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03">
        <f t="shared" si="0"/>
        <v>0</v>
      </c>
    </row>
    <row r="62" spans="1:5">
      <c r="A62" s="163" t="s">
        <v>72</v>
      </c>
      <c r="B62" s="182" t="s">
        <v>73</v>
      </c>
      <c r="C62" s="155">
        <f>C63+C64+C66+C67+C65</f>
        <v>1160943.7</v>
      </c>
      <c r="D62" s="155">
        <f>D63+D64+D66+D67+D65</f>
        <v>1198338.7</v>
      </c>
      <c r="E62" s="206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03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03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03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03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03">
        <f t="shared" si="0"/>
        <v>-935.19999999999709</v>
      </c>
    </row>
    <row r="68" spans="1:5">
      <c r="A68" s="156" t="s">
        <v>82</v>
      </c>
      <c r="B68" s="182" t="s">
        <v>83</v>
      </c>
      <c r="C68" s="155">
        <f>SUM(C69:C70)</f>
        <v>185679.5</v>
      </c>
      <c r="D68" s="155">
        <f>SUM(D69:D70)</f>
        <v>155456.79999999999</v>
      </c>
      <c r="E68" s="206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03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03">
        <f t="shared" si="0"/>
        <v>4114.2999999999956</v>
      </c>
    </row>
    <row r="71" spans="1:5">
      <c r="A71" s="156" t="s">
        <v>88</v>
      </c>
      <c r="B71" s="182" t="s">
        <v>89</v>
      </c>
      <c r="C71" s="155">
        <f>SUM(C72:C74)</f>
        <v>37905.800000000003</v>
      </c>
      <c r="D71" s="155">
        <f>SUM(D72:D74)</f>
        <v>38649</v>
      </c>
      <c r="E71" s="206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03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03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03">
        <f t="shared" si="1"/>
        <v>6138.4000000000015</v>
      </c>
    </row>
    <row r="75" spans="1:5">
      <c r="A75" s="156" t="s">
        <v>96</v>
      </c>
      <c r="B75" s="182" t="s">
        <v>97</v>
      </c>
      <c r="C75" s="155">
        <f>SUM(C76:C78)</f>
        <v>158664.80000000002</v>
      </c>
      <c r="D75" s="155">
        <f>SUM(D76:D78)</f>
        <v>173733.3</v>
      </c>
      <c r="E75" s="206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03">
        <f t="shared" si="1"/>
        <v>16744.299999999988</v>
      </c>
    </row>
    <row r="77" spans="1:5">
      <c r="A77" s="162" t="s">
        <v>143</v>
      </c>
      <c r="B77" s="183" t="s">
        <v>142</v>
      </c>
      <c r="C77" s="153"/>
      <c r="D77" s="153"/>
      <c r="E77" s="203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03">
        <f t="shared" si="1"/>
        <v>-1675.8000000000011</v>
      </c>
    </row>
    <row r="79" spans="1:5">
      <c r="A79" s="150" t="s">
        <v>162</v>
      </c>
      <c r="B79" s="182" t="s">
        <v>163</v>
      </c>
      <c r="C79" s="155">
        <f>C80+C81</f>
        <v>16397.7</v>
      </c>
      <c r="D79" s="155">
        <f>D80+D81</f>
        <v>5061.3</v>
      </c>
      <c r="E79" s="206">
        <f t="shared" si="1"/>
        <v>-11336.400000000001</v>
      </c>
    </row>
    <row r="80" spans="1:5">
      <c r="A80" s="162" t="s">
        <v>172</v>
      </c>
      <c r="B80" s="161" t="s">
        <v>173</v>
      </c>
      <c r="C80" s="153">
        <v>16397.7</v>
      </c>
      <c r="D80" s="155">
        <v>0</v>
      </c>
      <c r="E80" s="206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03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03">
        <f t="shared" si="1"/>
        <v>0</v>
      </c>
    </row>
    <row r="83" spans="1:5" ht="31.5">
      <c r="A83" s="156" t="s">
        <v>102</v>
      </c>
      <c r="B83" s="182" t="s">
        <v>103</v>
      </c>
      <c r="C83" s="155">
        <f>C84</f>
        <v>46666.8</v>
      </c>
      <c r="D83" s="155">
        <f>D84</f>
        <v>31807</v>
      </c>
      <c r="E83" s="206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03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аналитика исполнения</vt:lpstr>
      <vt:lpstr>с исправлениями</vt:lpstr>
      <vt:lpstr>аналитика</vt:lpstr>
      <vt:lpstr>'аналитика исполнения'!Заголовки_для_печати</vt:lpstr>
      <vt:lpstr>'аналитика исполнения'!Область_печати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2022-10-14T11:03:23Z</cp:lastPrinted>
  <dcterms:created xsi:type="dcterms:W3CDTF">2014-02-03T08:40:31Z</dcterms:created>
  <dcterms:modified xsi:type="dcterms:W3CDTF">2022-10-19T12:45:36Z</dcterms:modified>
</cp:coreProperties>
</file>