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/>
  </bookViews>
  <sheets>
    <sheet name="с развёрнутыми доходами" sheetId="1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'с развёрнутыми доходами'!$A$1:$E$75</definedName>
    <definedName name="Z_40CB0436_DE8A_47CC_87B8_4489A6797993_.wvu.PrintTitles" localSheetId="0" hidden="1">'с развёрнутыми доходами'!$5:$7</definedName>
    <definedName name="Z_40CB0436_DE8A_47CC_87B8_4489A6797993_.wvu.Rows" localSheetId="0" hidden="1">'с развёрнутыми доходами'!#REF!,'с развёрнутыми доходами'!#REF!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доходами'!$A$1:$E$108</definedName>
    <definedName name="Z_59841E2B_68EB_4986_A2B2_AA8D2283015C_.wvu.PrintTitles" localSheetId="0" hidden="1">'с развёрнутыми доходами'!$5:$7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доходами'!$A$1:$E$75</definedName>
    <definedName name="Z_5C54602A_724E_45A9_8F60_2E1A10275DB0_.wvu.PrintTitles" localSheetId="0" hidden="1">'с развёрнутыми доходами'!$5:$7</definedName>
    <definedName name="Z_5C54602A_724E_45A9_8F60_2E1A10275DB0_.wvu.Rows" localSheetId="0" hidden="1">'с развёрнутыми доходами'!#REF!,'с развёрнутыми доходами'!$15:$15,'с развёрнутыми доходами'!$30:$32,'с развёрнутыми доходами'!$54:$54</definedName>
    <definedName name="Z_6382D31E_57F9_431A_8857_6E05C5DDD46B_.wvu.PrintArea" localSheetId="0" hidden="1">'с развёрнутыми доходами'!$A$1:$E$75</definedName>
    <definedName name="Z_6382D31E_57F9_431A_8857_6E05C5DDD46B_.wvu.PrintTitles" localSheetId="0" hidden="1">'с развёрнутыми доходами'!$5:$7</definedName>
    <definedName name="Z_6382D31E_57F9_431A_8857_6E05C5DDD46B_.wvu.Rows" localSheetId="0" hidden="1">'с развёрнутыми доходами'!#REF!,'с развёрнутыми доходами'!$54:$54</definedName>
    <definedName name="Z_68DC45B0_5DDE_44CE_B6FE_5C917556A2F2_.wvu.PrintArea" localSheetId="0" hidden="1">'с развёрнутыми доходами'!$A$1:$E$68</definedName>
    <definedName name="Z_68DC45B0_5DDE_44CE_B6FE_5C917556A2F2_.wvu.PrintTitles" localSheetId="0" hidden="1">'с развёрнутыми доходами'!$5:$7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доходами'!$A$1:$E$108</definedName>
    <definedName name="Z_6D630398_ED7B_4347_BEF2_E7CDD1BC3625_.wvu.PrintTitles" localSheetId="0" hidden="1">'с развёрнутыми доходами'!$5:$7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доходами'!#REF!,'с развёрнутыми доходами'!$101:$101</definedName>
    <definedName name="Z_81A19E5D_79FB_4B88_B6C5_8807F61EBDAB_.wvu.PrintArea" localSheetId="0" hidden="1">'с развёрнутыми доходами'!$A$1:$E$108</definedName>
    <definedName name="Z_81A19E5D_79FB_4B88_B6C5_8807F61EBDAB_.wvu.PrintTitles" localSheetId="0" hidden="1">'с развёрнутыми доходами'!$5:$7</definedName>
    <definedName name="Z_81A19E5D_79FB_4B88_B6C5_8807F61EBDAB_.wvu.Rows" localSheetId="0" hidden="1">'с развёрнутыми доходами'!#REF!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доходами'!$A$1:$E$108</definedName>
    <definedName name="Z_93FBFA21_5002_4F06_8435_FD33F1112CC8_.wvu.PrintTitles" localSheetId="0" hidden="1">'с развёрнутыми доходами'!$5:$7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доходами'!$101:$101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доходами'!$A$1:$E$68</definedName>
    <definedName name="Z_A6917BCA_00B0_4577_9E20_B12E9F75FF0B_.wvu.PrintTitles" localSheetId="0" hidden="1">'с развёрнутыми доходами'!$5:$7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доходами'!#REF!,'с развёрнутыми доходами'!$54:$54</definedName>
    <definedName name="Z_AD882775_3712_4CB6_AC49_EEC018467B03_.wvu.PrintArea" localSheetId="0" hidden="1">'с развёрнутыми доходами'!$A$1:$E$108</definedName>
    <definedName name="Z_AD882775_3712_4CB6_AC49_EEC018467B03_.wvu.PrintTitles" localSheetId="0" hidden="1">'с развёрнутыми доходами'!$5:$7</definedName>
    <definedName name="Z_AD882775_3712_4CB6_AC49_EEC018467B03_.wvu.Rows" localSheetId="0" hidden="1">'с развёрнутыми доходами'!$47:$47,'с развёрнутыми доходами'!$51:$51,'с развёрнутыми доходами'!$53:$53,'с развёрнутыми доходами'!$70:$71,'с развёрнутыми доходами'!$87:$87,'с развёрнутыми доходами'!$91:$91,'с развёрнутыми доходами'!$101:$101</definedName>
    <definedName name="Z_BED635A2_EB54_451F_9C46_B3D74CB2D886_.wvu.PrintArea" localSheetId="0" hidden="1">'с развёрнутыми доходами'!$A$1:$E$75</definedName>
    <definedName name="Z_BED635A2_EB54_451F_9C46_B3D74CB2D886_.wvu.PrintTitles" localSheetId="0" hidden="1">'с развёрнутыми доходами'!$5:$7</definedName>
    <definedName name="Z_BED635A2_EB54_451F_9C46_B3D74CB2D886_.wvu.Rows" localSheetId="0" hidden="1">'с развёрнутыми доходами'!#REF!,'с развёрнутыми доходами'!#REF!</definedName>
    <definedName name="Z_D224BE65_81B3_4161_B810_12BFE3D6E240_.wvu.PrintArea" localSheetId="0" hidden="1">'с развёрнутыми доходами'!$A$1:$E$75</definedName>
    <definedName name="Z_D224BE65_81B3_4161_B810_12BFE3D6E240_.wvu.PrintTitles" localSheetId="0" hidden="1">'с развёрнутыми доходами'!$5:$7</definedName>
    <definedName name="Z_D224BE65_81B3_4161_B810_12BFE3D6E240_.wvu.Rows" localSheetId="0" hidden="1">'с развёрнутыми доходами'!#REF!,'с развёрнутыми доходами'!$54:$54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доходами'!$A$1:$E$108</definedName>
    <definedName name="Z_D3058AAF_1420_4400_85B6_3E3B713D732D_.wvu.PrintTitles" localSheetId="0" hidden="1">'с развёрнутыми доходами'!$5:$7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доходами'!$47:$47,'с развёрнутыми доходами'!$51:$51,'с развёрнутыми доходами'!$53:$53,'с развёрнутыми доходами'!$70:$71,'с развёрнутыми доходами'!$87:$87,'с развёрнутыми доходами'!$91:$91,'с развёрнутыми доходами'!$101:$101</definedName>
    <definedName name="_xlnm.Print_Titles" localSheetId="0">'с развёрнутыми доходами'!$5:$7</definedName>
    <definedName name="_xlnm.Print_Area" localSheetId="1">'с исправлениями'!$A$1:$E$109</definedName>
    <definedName name="_xlnm.Print_Area" localSheetId="0">'с развёрнутыми доходами'!$A$1:$E$108</definedName>
  </definedNames>
  <calcPr calcId="124519"/>
  <customWorkbookViews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</customWorkbookViews>
  <fileRecoveryPr autoRecover="0"/>
</workbook>
</file>

<file path=xl/calcChain.xml><?xml version="1.0" encoding="utf-8"?>
<calcChain xmlns="http://schemas.openxmlformats.org/spreadsheetml/2006/main">
  <c r="D26" i="3"/>
  <c r="E26" s="1"/>
  <c r="D27"/>
  <c r="E27" s="1"/>
  <c r="D28"/>
  <c r="E28" s="1"/>
  <c r="D29"/>
  <c r="E29" s="1"/>
  <c r="D30"/>
  <c r="D31"/>
  <c r="E31" s="1"/>
  <c r="D32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E32"/>
  <c r="E30"/>
  <c r="C24"/>
  <c r="C23" s="1"/>
  <c r="C9"/>
  <c r="D9" l="1"/>
  <c r="E9" s="1"/>
  <c r="D24"/>
  <c r="D23" s="1"/>
  <c r="E23" s="1"/>
  <c r="C8"/>
  <c r="E24" l="1"/>
  <c r="D8"/>
  <c r="E8" s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<sst xmlns="http://schemas.openxmlformats.org/spreadsheetml/2006/main" count="481" uniqueCount="185">
  <si>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</si>
  <si>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</si>
  <si>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</si>
  <si>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</si>
  <si>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</si>
  <si>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</si>
  <si>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</si>
  <si>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</si>
  <si>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</si>
  <si>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</si>
  <si>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</si>
  <si>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</si>
  <si>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</si>
  <si>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</si>
  <si>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</si>
  <si>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</si>
  <si>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</si>
  <si>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</si>
  <si>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</si>
  <si>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</si>
  <si>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</si>
  <si>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</si>
  <si>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</si>
  <si>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</si>
  <si>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</si>
  <si>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</si>
  <si>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</si>
  <si>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</si>
  <si>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</si>
  <si>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</si>
  <si>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</si>
  <si>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</si>
  <si>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</si>
  <si>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</si>
  <si>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</si>
  <si>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</si>
  <si>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</si>
  <si>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</si>
  <si>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</si>
  <si>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</si>
  <si>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</si>
  <si>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</si>
  <si>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</si>
  <si>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</si>
  <si>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</si>
  <si>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</si>
  <si>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</si>
  <si>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</si>
  <si>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</si>
  <si>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</si>
  <si>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</si>
  <si>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</si>
  <si>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</si>
  <si>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</si>
  <si>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</si>
  <si>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</si>
  <si>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</si>
  <si>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</si>
  <si>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</si>
  <si>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</si>
  <si>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</si>
  <si>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</si>
  <si>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</si>
  <si>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</si>
  <si>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</si>
  <si>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</si>
  <si>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</si>
  <si>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</si>
  <si>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</si>
  <si>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</si>
  <si>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</si>
  <si>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</si>
  <si>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</si>
  <si>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</si>
  <si>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</si>
  <si>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</si>
  <si>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</si>
  <si>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</si>
  <si>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</si>
  <si>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</si>
  <si>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</si>
  <si>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</si>
  <si>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</si>
  <si>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</si>
  <si>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</si>
  <si>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</si>
  <si>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</si>
  <si>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</si>
  <si>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</si>
  <si>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</si>
  <si>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</si>
  <si>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</si>
  <si>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</si>
  <si>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</si>
  <si>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</si>
  <si>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</si>
  <si>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</si>
  <si>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</si>
  <si>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</si>
  <si>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</si>
  <si>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</si>
  <si>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</si>
  <si>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</si>
  <si>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</si>
  <si>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</si>
  <si>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</si>
  <si>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</si>
  <si>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</si>
  <si>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</si>
  <si>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</si>
  <si>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</si>
  <si>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</si>
  <si>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</si>
  <si>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</si>
  <si>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</si>
  <si>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</si>
  <si>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</si>
  <si>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</si>
  <si>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</si>
  <si>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</si>
  <si>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</si>
  <si>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</si>
  <si>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</si>
  <si>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</si>
  <si>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</si>
  <si>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</si>
  <si>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</si>
  <si>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</si>
  <si>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</si>
  <si>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</si>
  <si>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</si>
  <si>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</si>
  <si>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</si>
  <si>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</si>
  <si>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</si>
  <si>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</si>
  <si>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</si>
  <si>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</si>
  <si>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</si>
  <si>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</si>
  <si>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</si>
  <si>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</si>
  <si>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</si>
  <si>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</si>
  <si>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</si>
  <si>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</si>
  <si>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</si>
  <si>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</si>
  <si>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</si>
  <si>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</si>
  <si>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</si>
  <si>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</si>
  <si>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</si>
  <si>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</si>
  <si>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</si>
  <si>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</si>
  <si>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</si>
  <si>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</si>
  <si>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</si>
  <si>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</si>
  <si>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Управление физической культуры и спорта  администрации муниципального образования городского округа "Усинск"</t>
  </si>
  <si>
    <t xml:space="preserve">Комитет по управлению муниципальным имуществом администрации муниципального образования городского округа "Усинск" 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</si>
  <si>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</si>
  <si>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</si>
  <si>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</si>
  <si>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</si>
  <si>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</si>
  <si>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</si>
  <si>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</si>
  <si>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Управление жилищно-коммунального хозяйства администрации муниципального образования городского округа "Усинск"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</si>
  <si>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</si>
  <si>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</si>
  <si>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</si>
  <si>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</si>
  <si>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</si>
  <si>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</si>
  <si>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</si>
  <si>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</si>
  <si>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</si>
  <si>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</si>
  <si>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</si>
  <si>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</si>
  <si>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</si>
  <si>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Информация об исполнении бюджета муниципального образования городского округа "Усинск" на 01.01.2023 года</t>
  </si>
  <si>
    <t xml:space="preserve">План на 2022 год 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</si>
</sst>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36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theme="1"/>
      <name val="Times New Roman Cyr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12">
    <xf numFmtId="0" fontId="0" fillId="0" borderId="0"/>
    <xf numFmtId="0" fontId="32" fillId="0" borderId="0"/>
    <xf numFmtId="4" fontId="33" fillId="0" borderId="6">
      <alignment horizontal="right" vertical="top" shrinkToFit="1"/>
    </xf>
    <xf numFmtId="4" fontId="33" fillId="0" borderId="7">
      <alignment horizontal="right" vertical="top" shrinkToFit="1"/>
    </xf>
    <xf numFmtId="49" fontId="34" fillId="0" borderId="8">
      <alignment horizontal="center" vertical="top" shrinkToFit="1"/>
    </xf>
    <xf numFmtId="49" fontId="35" fillId="0" borderId="9">
      <alignment horizontal="center" vertical="center" wrapText="1"/>
    </xf>
    <xf numFmtId="0" fontId="33" fillId="0" borderId="0">
      <alignment horizontal="right" vertical="top" wrapText="1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</cellStyleXfs>
  <cellXfs count="243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2" fillId="0" borderId="3" xfId="0" applyFont="1" applyFill="1" applyBorder="1" applyAlignment="1">
      <alignment vertical="top" wrapText="1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167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0" fontId="25" fillId="0" borderId="0" xfId="0" applyFont="1" applyFill="1" applyBorder="1" applyAlignment="1">
      <alignment horizontal="left" vertical="top" wrapText="1"/>
    </xf>
    <xf numFmtId="167" fontId="1" fillId="0" borderId="0" xfId="0" applyNumberFormat="1" applyFont="1" applyFill="1" applyAlignment="1">
      <alignment vertical="top" wrapText="1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>
      <alignment vertical="top"/>
    </xf>
    <xf numFmtId="0" fontId="27" fillId="0" borderId="0" xfId="0" applyFont="1" applyFill="1" applyAlignment="1">
      <alignment horizontal="center"/>
    </xf>
    <xf numFmtId="167" fontId="29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168" fontId="1" fillId="0" borderId="0" xfId="0" applyNumberFormat="1" applyFont="1" applyFill="1" applyBorder="1" applyAlignment="1">
      <alignment vertical="top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0" fontId="22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7" fillId="0" borderId="0" xfId="0" applyNumberFormat="1" applyFont="1" applyFill="1" applyAlignment="1">
      <alignment vertical="top"/>
    </xf>
    <xf numFmtId="0" fontId="30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4" fontId="28" fillId="0" borderId="0" xfId="0" applyNumberFormat="1" applyFont="1" applyFill="1" applyBorder="1" applyAlignment="1" applyProtection="1">
      <alignment horizontal="right"/>
    </xf>
    <xf numFmtId="167" fontId="31" fillId="0" borderId="0" xfId="0" applyNumberFormat="1" applyFont="1" applyFill="1" applyAlignment="1">
      <alignment vertical="top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5"/>
  <sheetViews>
    <sheetView tabSelected="1" topLeftCell="A98" zoomScaleSheetLayoutView="100" workbookViewId="0">
      <selection activeCell="D113" sqref="D113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86" customWidth="1"/>
    <col min="4" max="4" width="23" style="86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35" t="s">
        <v>183</v>
      </c>
      <c r="B1" s="235"/>
      <c r="C1" s="235"/>
      <c r="D1" s="235"/>
      <c r="E1" s="240"/>
      <c r="F1" s="87"/>
      <c r="G1" s="4"/>
      <c r="I1" s="4"/>
      <c r="J1" s="4"/>
      <c r="K1" s="4"/>
    </row>
    <row r="2" spans="1:11" ht="18.75" customHeight="1">
      <c r="A2" s="235"/>
      <c r="B2" s="235"/>
      <c r="C2" s="235"/>
      <c r="D2" s="235"/>
      <c r="E2" s="240"/>
      <c r="F2" s="87"/>
      <c r="G2" s="4"/>
      <c r="I2" s="4"/>
      <c r="J2" s="4"/>
      <c r="K2" s="4"/>
    </row>
    <row r="3" spans="1:11" ht="18.75" customHeight="1">
      <c r="B3" s="233"/>
      <c r="C3" s="190"/>
      <c r="D3" s="190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91"/>
      <c r="G4" s="4"/>
      <c r="I4" s="4"/>
      <c r="J4" s="4"/>
      <c r="K4" s="4"/>
    </row>
    <row r="5" spans="1:11" ht="15.75" customHeight="1">
      <c r="A5" s="238" t="s">
        <v>1</v>
      </c>
      <c r="B5" s="238" t="s">
        <v>2</v>
      </c>
      <c r="C5" s="236" t="s">
        <v>184</v>
      </c>
      <c r="D5" s="236" t="s">
        <v>3</v>
      </c>
      <c r="E5" s="236" t="s">
        <v>166</v>
      </c>
      <c r="F5" s="190"/>
      <c r="G5" s="4"/>
      <c r="H5" s="87"/>
      <c r="I5" s="87"/>
      <c r="J5" s="87"/>
      <c r="K5" s="4"/>
    </row>
    <row r="6" spans="1:11" ht="42.75" customHeight="1">
      <c r="A6" s="239"/>
      <c r="B6" s="239"/>
      <c r="C6" s="237"/>
      <c r="D6" s="237"/>
      <c r="E6" s="237"/>
      <c r="F6" s="190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96"/>
      <c r="G7" s="4"/>
      <c r="H7" s="22"/>
      <c r="I7" s="22"/>
      <c r="J7" s="22"/>
      <c r="K7" s="4"/>
    </row>
    <row r="8" spans="1:11">
      <c r="A8" s="140" t="s">
        <v>5</v>
      </c>
      <c r="B8" s="149"/>
      <c r="C8" s="141">
        <v>3544895.1</v>
      </c>
      <c r="D8" s="141">
        <v>3538059.7</v>
      </c>
      <c r="E8" s="141">
        <v>99.807176240560693</v>
      </c>
      <c r="F8" s="87"/>
      <c r="G8" s="6"/>
      <c r="H8" s="22"/>
      <c r="I8" s="22"/>
      <c r="J8" s="22"/>
      <c r="K8" s="22"/>
    </row>
    <row r="9" spans="1:11">
      <c r="A9" s="189" t="s">
        <v>6</v>
      </c>
      <c r="B9" s="142">
        <v>10000000</v>
      </c>
      <c r="C9" s="141">
        <v>1491344.82</v>
      </c>
      <c r="D9" s="141">
        <v>1487346.8</v>
      </c>
      <c r="E9" s="141">
        <v>99.731918470739728</v>
      </c>
      <c r="F9" s="87"/>
      <c r="G9" s="6"/>
      <c r="H9" s="22"/>
      <c r="I9" s="4"/>
      <c r="J9" s="4"/>
      <c r="K9" s="4"/>
    </row>
    <row r="10" spans="1:11">
      <c r="A10" s="143" t="s">
        <v>7</v>
      </c>
      <c r="B10" s="144">
        <v>10102000</v>
      </c>
      <c r="C10" s="145">
        <v>744386</v>
      </c>
      <c r="D10" s="145">
        <v>816876.6</v>
      </c>
      <c r="E10" s="145">
        <v>109.73830781341938</v>
      </c>
      <c r="F10" s="87"/>
      <c r="G10" s="6"/>
      <c r="H10" s="22"/>
      <c r="I10" s="6"/>
      <c r="J10" s="220"/>
      <c r="K10" s="4"/>
    </row>
    <row r="11" spans="1:11" ht="31.5">
      <c r="A11" s="146" t="s">
        <v>141</v>
      </c>
      <c r="B11" s="144">
        <v>10300000</v>
      </c>
      <c r="C11" s="145">
        <v>1818.8</v>
      </c>
      <c r="D11" s="145">
        <v>2098.6999999999998</v>
      </c>
      <c r="E11" s="145">
        <v>115.38926764899932</v>
      </c>
      <c r="F11" s="87"/>
      <c r="G11" s="6"/>
      <c r="H11" s="241"/>
      <c r="I11" s="241"/>
      <c r="J11" s="220"/>
      <c r="K11" s="4"/>
    </row>
    <row r="12" spans="1:11">
      <c r="A12" s="147" t="s">
        <v>8</v>
      </c>
      <c r="B12" s="144">
        <v>10500000</v>
      </c>
      <c r="C12" s="145">
        <v>101535</v>
      </c>
      <c r="D12" s="145">
        <v>106072.2</v>
      </c>
      <c r="E12" s="145">
        <v>104.4686068843256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34909</v>
      </c>
      <c r="D13" s="145">
        <v>36920.9</v>
      </c>
      <c r="E13" s="145">
        <v>105.76327021684952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9479</v>
      </c>
      <c r="D14" s="145">
        <v>10105.5</v>
      </c>
      <c r="E14" s="145">
        <v>106.60934697752928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0</v>
      </c>
      <c r="D15" s="145">
        <v>-4.7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217336.5</v>
      </c>
      <c r="D16" s="145">
        <v>219359.6</v>
      </c>
      <c r="E16" s="145">
        <v>100.93086066997489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10413.700000000001</v>
      </c>
      <c r="D17" s="145">
        <v>-95910.399999999994</v>
      </c>
      <c r="E17" s="145">
        <v>-921.00214140987327</v>
      </c>
      <c r="F17" s="87"/>
      <c r="G17" s="7"/>
    </row>
    <row r="18" spans="1:10" ht="31.5">
      <c r="A18" s="148" t="s">
        <v>14</v>
      </c>
      <c r="B18" s="144">
        <v>11300000</v>
      </c>
      <c r="C18" s="145">
        <v>1432</v>
      </c>
      <c r="D18" s="145">
        <v>1736.7</v>
      </c>
      <c r="E18" s="145">
        <v>121.27793296089386</v>
      </c>
      <c r="F18" s="87"/>
      <c r="G18" s="7"/>
    </row>
    <row r="19" spans="1:10" ht="31.5">
      <c r="A19" s="148" t="s">
        <v>15</v>
      </c>
      <c r="B19" s="144">
        <v>11400000</v>
      </c>
      <c r="C19" s="145">
        <v>57950</v>
      </c>
      <c r="D19" s="145">
        <v>77228.399999999994</v>
      </c>
      <c r="E19" s="145">
        <v>133.26729939603106</v>
      </c>
      <c r="F19" s="87"/>
      <c r="G19" s="7"/>
    </row>
    <row r="20" spans="1:10">
      <c r="A20" s="148" t="s">
        <v>16</v>
      </c>
      <c r="B20" s="144">
        <v>11600000</v>
      </c>
      <c r="C20" s="145">
        <v>312008.46999999997</v>
      </c>
      <c r="D20" s="145">
        <v>312665.09999999998</v>
      </c>
      <c r="E20" s="145">
        <v>100.21045262008433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76.349999999999994</v>
      </c>
      <c r="D21" s="145">
        <v>198.2</v>
      </c>
      <c r="E21" s="145">
        <v>259.59397511460378</v>
      </c>
      <c r="F21" s="87"/>
      <c r="G21" s="7"/>
      <c r="H21" s="8"/>
    </row>
    <row r="22" spans="1:10" ht="61.5" customHeight="1">
      <c r="A22" s="148" t="s">
        <v>149</v>
      </c>
      <c r="B22" s="144">
        <v>11800000</v>
      </c>
      <c r="C22" s="145">
        <v>0</v>
      </c>
      <c r="D22" s="145">
        <v>0</v>
      </c>
      <c r="E22" s="145" t="s">
        <v>154</v>
      </c>
      <c r="F22" s="87"/>
      <c r="G22" s="7"/>
      <c r="H22" s="8"/>
    </row>
    <row r="23" spans="1:10">
      <c r="A23" s="150" t="s">
        <v>18</v>
      </c>
      <c r="B23" s="149">
        <v>20000000</v>
      </c>
      <c r="C23" s="141">
        <v>2053550.28</v>
      </c>
      <c r="D23" s="141">
        <v>2050712.9000000001</v>
      </c>
      <c r="E23" s="141">
        <v>99.861830507505275</v>
      </c>
      <c r="F23" s="87"/>
      <c r="G23" s="7"/>
      <c r="H23" s="35"/>
      <c r="I23" s="18"/>
      <c r="J23" s="18"/>
    </row>
    <row r="24" spans="1:10" ht="47.25">
      <c r="A24" s="150" t="s">
        <v>19</v>
      </c>
      <c r="B24" s="142">
        <v>20200000</v>
      </c>
      <c r="C24" s="141">
        <v>2058900.78</v>
      </c>
      <c r="D24" s="141">
        <v>2056063.4000000001</v>
      </c>
      <c r="E24" s="141">
        <v>99.862189570883558</v>
      </c>
      <c r="F24" s="87"/>
      <c r="G24" s="7"/>
      <c r="H24" s="35"/>
      <c r="I24" s="18"/>
      <c r="J24" s="18"/>
    </row>
    <row r="25" spans="1:10">
      <c r="A25" s="151" t="s">
        <v>20</v>
      </c>
      <c r="B25" s="152">
        <v>20210000</v>
      </c>
      <c r="C25" s="145">
        <v>138929.57999999999</v>
      </c>
      <c r="D25" s="145">
        <v>138929.60000000001</v>
      </c>
      <c r="E25" s="153">
        <v>100.00001439578239</v>
      </c>
      <c r="F25" s="87"/>
      <c r="G25" s="7"/>
    </row>
    <row r="26" spans="1:10">
      <c r="A26" s="151" t="s">
        <v>171</v>
      </c>
      <c r="B26" s="152">
        <v>2021000</v>
      </c>
      <c r="C26" s="145">
        <v>3762.68</v>
      </c>
      <c r="D26" s="145">
        <v>3762.68</v>
      </c>
      <c r="E26" s="153">
        <v>100</v>
      </c>
      <c r="F26" s="87"/>
      <c r="G26" s="7"/>
    </row>
    <row r="27" spans="1:10">
      <c r="A27" s="151" t="s">
        <v>21</v>
      </c>
      <c r="B27" s="152">
        <v>20220000</v>
      </c>
      <c r="C27" s="145">
        <v>283336.5</v>
      </c>
      <c r="D27" s="145">
        <v>283054.7</v>
      </c>
      <c r="E27" s="153">
        <v>99.900542288056783</v>
      </c>
      <c r="F27" s="87"/>
      <c r="G27" s="7"/>
    </row>
    <row r="28" spans="1:10">
      <c r="A28" s="151" t="s">
        <v>22</v>
      </c>
      <c r="B28" s="152">
        <v>20230000</v>
      </c>
      <c r="C28" s="145">
        <v>1455633.5</v>
      </c>
      <c r="D28" s="145">
        <v>1453078</v>
      </c>
      <c r="E28" s="153">
        <v>99.824440698843503</v>
      </c>
      <c r="F28" s="87"/>
      <c r="G28" s="7"/>
      <c r="H28" s="35"/>
    </row>
    <row r="29" spans="1:10">
      <c r="A29" s="151" t="s">
        <v>23</v>
      </c>
      <c r="B29" s="152">
        <v>20240000</v>
      </c>
      <c r="C29" s="145">
        <v>181001.2</v>
      </c>
      <c r="D29" s="145">
        <v>181001.1</v>
      </c>
      <c r="E29" s="153">
        <v>99.999944751747492</v>
      </c>
      <c r="F29" s="87"/>
      <c r="G29" s="7"/>
    </row>
    <row r="30" spans="1:10">
      <c r="A30" s="151" t="s">
        <v>146</v>
      </c>
      <c r="B30" s="144">
        <v>20704000</v>
      </c>
      <c r="C30" s="145">
        <v>610</v>
      </c>
      <c r="D30" s="145">
        <v>610</v>
      </c>
      <c r="E30" s="153">
        <v>100</v>
      </c>
      <c r="F30" s="87"/>
      <c r="G30" s="7"/>
    </row>
    <row r="31" spans="1:10" ht="92.25" hidden="1" customHeight="1">
      <c r="A31" s="154" t="s">
        <v>170</v>
      </c>
      <c r="B31" s="144">
        <v>20804000</v>
      </c>
      <c r="C31" s="145">
        <v>0</v>
      </c>
      <c r="D31" s="145">
        <v>0</v>
      </c>
      <c r="E31" s="153" t="e">
        <v>#DIV/0!</v>
      </c>
      <c r="F31" s="87"/>
      <c r="G31" s="7"/>
    </row>
    <row r="32" spans="1:10" ht="63" customHeight="1">
      <c r="A32" s="154" t="s">
        <v>24</v>
      </c>
      <c r="B32" s="144">
        <v>21800000</v>
      </c>
      <c r="C32" s="145">
        <v>7.2</v>
      </c>
      <c r="D32" s="145">
        <v>7.2</v>
      </c>
      <c r="E32" s="153">
        <v>100</v>
      </c>
      <c r="F32" s="87"/>
      <c r="G32" s="7"/>
      <c r="H32" s="25"/>
      <c r="I32" s="25"/>
    </row>
    <row r="33" spans="1:12" ht="48.75" customHeight="1">
      <c r="A33" s="146" t="s">
        <v>25</v>
      </c>
      <c r="B33" s="144">
        <v>21900000</v>
      </c>
      <c r="C33" s="145">
        <v>-5967.7</v>
      </c>
      <c r="D33" s="145">
        <v>-5967.7</v>
      </c>
      <c r="E33" s="153">
        <v>100</v>
      </c>
      <c r="F33" s="87"/>
      <c r="H33" s="199"/>
      <c r="I33" s="199"/>
      <c r="J33" s="199"/>
    </row>
    <row r="34" spans="1:12">
      <c r="A34" s="156" t="s">
        <v>26</v>
      </c>
      <c r="B34" s="234"/>
      <c r="C34" s="155">
        <v>3640433.1</v>
      </c>
      <c r="D34" s="155">
        <v>3485323</v>
      </c>
      <c r="E34" s="155">
        <v>95.739240476634492</v>
      </c>
      <c r="F34" s="221"/>
      <c r="H34" s="222"/>
      <c r="I34" s="222"/>
      <c r="J34" s="223"/>
      <c r="K34" s="224"/>
    </row>
    <row r="35" spans="1:12" s="9" customFormat="1">
      <c r="A35" s="206" t="s">
        <v>159</v>
      </c>
      <c r="B35" s="225"/>
      <c r="C35" s="226">
        <v>3640433.1000000006</v>
      </c>
      <c r="D35" s="226">
        <v>3485323</v>
      </c>
      <c r="E35" s="226">
        <v>95.739240476634478</v>
      </c>
      <c r="F35" s="87"/>
      <c r="G35" s="7"/>
      <c r="H35" s="7"/>
      <c r="I35" s="227"/>
      <c r="J35" s="228"/>
    </row>
    <row r="36" spans="1:12" ht="31.5">
      <c r="A36" s="164" t="s">
        <v>107</v>
      </c>
      <c r="B36" s="165">
        <v>905</v>
      </c>
      <c r="C36" s="166">
        <v>8147.3</v>
      </c>
      <c r="D36" s="166">
        <v>8124.4</v>
      </c>
      <c r="E36" s="166">
        <v>99.718925288132255</v>
      </c>
      <c r="F36" s="87"/>
      <c r="G36" s="242"/>
      <c r="H36" s="7"/>
      <c r="I36" s="167"/>
      <c r="J36" s="35"/>
      <c r="K36" s="18"/>
    </row>
    <row r="37" spans="1:12" ht="31.5">
      <c r="A37" s="164" t="s">
        <v>108</v>
      </c>
      <c r="B37" s="168" t="s">
        <v>109</v>
      </c>
      <c r="C37" s="166">
        <v>655</v>
      </c>
      <c r="D37" s="166">
        <v>649.6</v>
      </c>
      <c r="E37" s="166">
        <v>99.175572519083971</v>
      </c>
      <c r="F37" s="87"/>
      <c r="G37" s="188"/>
      <c r="H37" s="167"/>
      <c r="I37" s="167"/>
      <c r="J37" s="4"/>
    </row>
    <row r="38" spans="1:12">
      <c r="A38" s="164" t="s">
        <v>110</v>
      </c>
      <c r="B38" s="165" t="s">
        <v>111</v>
      </c>
      <c r="C38" s="166">
        <v>426749.8</v>
      </c>
      <c r="D38" s="166">
        <v>421242.6</v>
      </c>
      <c r="E38" s="166">
        <v>98.7095014455777</v>
      </c>
      <c r="F38" s="87"/>
      <c r="G38" s="7"/>
      <c r="H38" s="7"/>
      <c r="I38" s="7"/>
      <c r="J38" s="169"/>
    </row>
    <row r="39" spans="1:12" ht="51" customHeight="1">
      <c r="A39" s="164" t="s">
        <v>169</v>
      </c>
      <c r="B39" s="165" t="s">
        <v>168</v>
      </c>
      <c r="C39" s="166">
        <v>576531.1</v>
      </c>
      <c r="D39" s="166">
        <v>440312.6</v>
      </c>
      <c r="E39" s="166">
        <v>76.372740343062148</v>
      </c>
      <c r="F39" s="87"/>
      <c r="G39" s="7"/>
      <c r="H39" s="167"/>
      <c r="I39" s="167"/>
      <c r="J39" s="169"/>
    </row>
    <row r="40" spans="1:12" ht="47.25">
      <c r="A40" s="164" t="s">
        <v>112</v>
      </c>
      <c r="B40" s="165" t="s">
        <v>113</v>
      </c>
      <c r="C40" s="166">
        <v>346239.4</v>
      </c>
      <c r="D40" s="166">
        <v>346091.5</v>
      </c>
      <c r="E40" s="166">
        <v>99.957283890857013</v>
      </c>
      <c r="F40" s="87"/>
      <c r="G40" s="7"/>
      <c r="H40" s="170"/>
      <c r="I40" s="170"/>
      <c r="J40" s="4"/>
    </row>
    <row r="41" spans="1:12" ht="47.25">
      <c r="A41" s="164" t="s">
        <v>161</v>
      </c>
      <c r="B41" s="165" t="s">
        <v>115</v>
      </c>
      <c r="C41" s="166">
        <v>38313.1</v>
      </c>
      <c r="D41" s="166">
        <v>37323.599999999999</v>
      </c>
      <c r="E41" s="166">
        <v>97.417332452868592</v>
      </c>
      <c r="F41" s="87"/>
      <c r="G41" s="7"/>
      <c r="H41" s="167"/>
      <c r="I41" s="167"/>
      <c r="J41" s="4"/>
    </row>
    <row r="42" spans="1:12" ht="38.25" customHeight="1">
      <c r="A42" s="164" t="s">
        <v>160</v>
      </c>
      <c r="B42" s="165" t="s">
        <v>117</v>
      </c>
      <c r="C42" s="166">
        <v>233863.6</v>
      </c>
      <c r="D42" s="166">
        <v>233848.3</v>
      </c>
      <c r="E42" s="166">
        <v>99.993457724930252</v>
      </c>
      <c r="F42" s="87"/>
      <c r="G42" s="7"/>
      <c r="H42" s="167"/>
      <c r="I42" s="167"/>
      <c r="J42" s="4"/>
    </row>
    <row r="43" spans="1:12" ht="35.25" customHeight="1">
      <c r="A43" s="164" t="s">
        <v>118</v>
      </c>
      <c r="B43" s="165" t="s">
        <v>119</v>
      </c>
      <c r="C43" s="166">
        <v>1940426.3</v>
      </c>
      <c r="D43" s="166">
        <v>1939463.7</v>
      </c>
      <c r="E43" s="166">
        <v>99.950392344197752</v>
      </c>
      <c r="F43" s="87"/>
      <c r="G43" s="7"/>
      <c r="H43" s="167"/>
      <c r="I43" s="167"/>
      <c r="J43" s="35"/>
    </row>
    <row r="44" spans="1:12">
      <c r="A44" s="164" t="s">
        <v>120</v>
      </c>
      <c r="B44" s="165" t="s">
        <v>121</v>
      </c>
      <c r="C44" s="166">
        <v>69507.5</v>
      </c>
      <c r="D44" s="166">
        <v>58266.7</v>
      </c>
      <c r="E44" s="166">
        <v>83.82793223752833</v>
      </c>
      <c r="F44" s="87"/>
      <c r="G44" s="7"/>
      <c r="H44" s="167"/>
      <c r="I44" s="167"/>
      <c r="J44" s="4"/>
    </row>
    <row r="45" spans="1:12">
      <c r="A45" s="206" t="s">
        <v>158</v>
      </c>
      <c r="B45" s="234"/>
      <c r="C45" s="155">
        <v>3640433.1</v>
      </c>
      <c r="D45" s="155">
        <v>3485323</v>
      </c>
      <c r="E45" s="229">
        <v>95.739240476634492</v>
      </c>
      <c r="F45" s="87"/>
      <c r="G45" s="7"/>
      <c r="H45" s="167"/>
      <c r="I45" s="167"/>
      <c r="J45" s="4"/>
    </row>
    <row r="46" spans="1:12" s="11" customFormat="1">
      <c r="A46" s="156" t="s">
        <v>28</v>
      </c>
      <c r="B46" s="194" t="s">
        <v>29</v>
      </c>
      <c r="C46" s="155">
        <v>370038.5</v>
      </c>
      <c r="D46" s="155">
        <v>360207.89999999997</v>
      </c>
      <c r="E46" s="155">
        <v>97.343357515501765</v>
      </c>
      <c r="F46" s="87"/>
      <c r="G46" s="7"/>
      <c r="H46" s="174"/>
      <c r="I46" s="17"/>
      <c r="J46" s="45"/>
      <c r="K46" s="106"/>
      <c r="L46" s="17"/>
    </row>
    <row r="47" spans="1:12" s="11" customFormat="1" ht="31.5" hidden="1">
      <c r="A47" s="157" t="s">
        <v>30</v>
      </c>
      <c r="B47" s="159" t="s">
        <v>31</v>
      </c>
      <c r="C47" s="145">
        <v>0</v>
      </c>
      <c r="D47" s="197">
        <v>0</v>
      </c>
      <c r="E47" s="153">
        <v>0</v>
      </c>
      <c r="F47" s="87"/>
      <c r="G47" s="7"/>
      <c r="H47" s="174"/>
      <c r="I47" s="83"/>
      <c r="J47" s="17"/>
    </row>
    <row r="48" spans="1:12" s="11" customFormat="1" ht="33.75" customHeight="1">
      <c r="A48" s="157" t="s">
        <v>167</v>
      </c>
      <c r="B48" s="159" t="s">
        <v>31</v>
      </c>
      <c r="C48" s="145">
        <v>7567.2</v>
      </c>
      <c r="D48" s="145">
        <v>7500.2</v>
      </c>
      <c r="E48" s="153">
        <v>99.114599851992807</v>
      </c>
      <c r="F48" s="87"/>
      <c r="G48" s="7"/>
      <c r="H48" s="174"/>
      <c r="I48" s="83"/>
      <c r="J48" s="17"/>
    </row>
    <row r="49" spans="1:12" s="11" customFormat="1" ht="31.5">
      <c r="A49" s="158" t="s">
        <v>32</v>
      </c>
      <c r="B49" s="159" t="s">
        <v>33</v>
      </c>
      <c r="C49" s="145">
        <v>655</v>
      </c>
      <c r="D49" s="145">
        <v>649.6</v>
      </c>
      <c r="E49" s="153">
        <v>99.175572519083971</v>
      </c>
      <c r="F49" s="87"/>
      <c r="G49" s="7"/>
      <c r="H49" s="174"/>
      <c r="I49" s="45"/>
      <c r="J49" s="45"/>
      <c r="K49" s="230"/>
    </row>
    <row r="50" spans="1:12" ht="31.5">
      <c r="A50" s="157" t="s">
        <v>34</v>
      </c>
      <c r="B50" s="161" t="s">
        <v>35</v>
      </c>
      <c r="C50" s="153">
        <v>232794.8</v>
      </c>
      <c r="D50" s="145">
        <v>230427.5</v>
      </c>
      <c r="E50" s="153">
        <v>98.983095842346998</v>
      </c>
      <c r="F50" s="87"/>
      <c r="G50" s="7"/>
      <c r="H50" s="174"/>
      <c r="I50" s="18"/>
      <c r="J50" s="18"/>
    </row>
    <row r="51" spans="1:12" hidden="1">
      <c r="A51" s="160" t="s">
        <v>144</v>
      </c>
      <c r="B51" s="195" t="s">
        <v>145</v>
      </c>
      <c r="C51" s="153"/>
      <c r="D51" s="153"/>
      <c r="E51" s="153">
        <v>0</v>
      </c>
      <c r="F51" s="87"/>
      <c r="G51" s="7"/>
      <c r="H51" s="174"/>
    </row>
    <row r="52" spans="1:12" ht="35.25" customHeight="1">
      <c r="A52" s="157" t="s">
        <v>36</v>
      </c>
      <c r="B52" s="161" t="s">
        <v>37</v>
      </c>
      <c r="C52" s="153">
        <v>43413.5</v>
      </c>
      <c r="D52" s="153">
        <v>43296.1</v>
      </c>
      <c r="E52" s="153">
        <v>99.72957720524721</v>
      </c>
      <c r="F52" s="87"/>
      <c r="G52" s="7"/>
      <c r="H52" s="174"/>
      <c r="I52" s="19"/>
      <c r="J52" s="19"/>
      <c r="K52" s="12"/>
    </row>
    <row r="53" spans="1:12" hidden="1">
      <c r="A53" s="157" t="s">
        <v>38</v>
      </c>
      <c r="B53" s="161" t="s">
        <v>39</v>
      </c>
      <c r="C53" s="153">
        <v>0</v>
      </c>
      <c r="D53" s="202"/>
      <c r="E53" s="153" t="s">
        <v>154</v>
      </c>
      <c r="F53" s="87"/>
      <c r="G53" s="7"/>
      <c r="H53" s="174"/>
      <c r="I53" s="19"/>
      <c r="J53" s="19"/>
      <c r="K53" s="12"/>
    </row>
    <row r="54" spans="1:12">
      <c r="A54" s="157" t="s">
        <v>40</v>
      </c>
      <c r="B54" s="161" t="s">
        <v>41</v>
      </c>
      <c r="C54" s="153">
        <v>1000</v>
      </c>
      <c r="D54" s="153">
        <v>0</v>
      </c>
      <c r="E54" s="153">
        <v>0</v>
      </c>
      <c r="F54" s="87"/>
      <c r="G54" s="7"/>
      <c r="H54" s="174"/>
      <c r="I54" s="19"/>
      <c r="J54" s="19"/>
      <c r="K54" s="12"/>
    </row>
    <row r="55" spans="1:12">
      <c r="A55" s="157" t="s">
        <v>42</v>
      </c>
      <c r="B55" s="161" t="s">
        <v>43</v>
      </c>
      <c r="C55" s="153">
        <v>84608</v>
      </c>
      <c r="D55" s="153">
        <v>78334.5</v>
      </c>
      <c r="E55" s="153">
        <v>92.585216527987896</v>
      </c>
      <c r="F55" s="87"/>
      <c r="G55" s="7"/>
      <c r="H55" s="174"/>
      <c r="I55" s="19"/>
      <c r="J55" s="19"/>
      <c r="K55" s="12"/>
    </row>
    <row r="56" spans="1:12" ht="31.5">
      <c r="A56" s="156" t="s">
        <v>44</v>
      </c>
      <c r="B56" s="194" t="s">
        <v>45</v>
      </c>
      <c r="C56" s="155">
        <v>14732.999999999998</v>
      </c>
      <c r="D56" s="155">
        <v>14732.899999999998</v>
      </c>
      <c r="E56" s="141">
        <v>99.999321251612031</v>
      </c>
      <c r="F56" s="87"/>
      <c r="G56" s="7"/>
      <c r="H56" s="174"/>
      <c r="I56" s="19"/>
      <c r="J56" s="19"/>
      <c r="K56" s="12"/>
      <c r="L56" s="18"/>
    </row>
    <row r="57" spans="1:12" ht="34.5" customHeight="1">
      <c r="A57" s="157" t="s">
        <v>46</v>
      </c>
      <c r="B57" s="161" t="s">
        <v>47</v>
      </c>
      <c r="C57" s="153">
        <v>407.3</v>
      </c>
      <c r="D57" s="153">
        <v>407.3</v>
      </c>
      <c r="E57" s="153">
        <v>100</v>
      </c>
      <c r="F57" s="87"/>
      <c r="I57" s="7"/>
      <c r="J57" s="7"/>
    </row>
    <row r="58" spans="1:12" s="183" customFormat="1" ht="20.25">
      <c r="A58" s="157" t="s">
        <v>48</v>
      </c>
      <c r="B58" s="161" t="s">
        <v>49</v>
      </c>
      <c r="C58" s="153">
        <v>10286.799999999999</v>
      </c>
      <c r="D58" s="153">
        <v>10286.799999999999</v>
      </c>
      <c r="E58" s="153">
        <v>100</v>
      </c>
      <c r="F58" s="87"/>
      <c r="H58" s="184"/>
      <c r="I58" s="185"/>
      <c r="J58" s="186"/>
    </row>
    <row r="59" spans="1:12" s="183" customFormat="1" ht="31.5">
      <c r="A59" s="162" t="s">
        <v>50</v>
      </c>
      <c r="B59" s="161" t="s">
        <v>51</v>
      </c>
      <c r="C59" s="153">
        <v>4038.9</v>
      </c>
      <c r="D59" s="153">
        <v>4038.8</v>
      </c>
      <c r="E59" s="153">
        <v>99.997524078338159</v>
      </c>
      <c r="F59" s="87"/>
      <c r="H59" s="184"/>
      <c r="I59" s="185"/>
      <c r="J59" s="186"/>
    </row>
    <row r="60" spans="1:12">
      <c r="A60" s="163" t="s">
        <v>52</v>
      </c>
      <c r="B60" s="194" t="s">
        <v>53</v>
      </c>
      <c r="C60" s="155">
        <v>102573.50000000001</v>
      </c>
      <c r="D60" s="155">
        <v>101860.00000000001</v>
      </c>
      <c r="E60" s="155">
        <v>99.30440123423692</v>
      </c>
      <c r="F60" s="87"/>
    </row>
    <row r="61" spans="1:12">
      <c r="A61" s="160" t="s">
        <v>54</v>
      </c>
      <c r="B61" s="161" t="s">
        <v>55</v>
      </c>
      <c r="C61" s="153">
        <v>768.4</v>
      </c>
      <c r="D61" s="153">
        <v>768.4</v>
      </c>
      <c r="E61" s="153">
        <v>100</v>
      </c>
      <c r="F61" s="87"/>
      <c r="I61" s="12"/>
    </row>
    <row r="62" spans="1:12">
      <c r="A62" s="160" t="s">
        <v>56</v>
      </c>
      <c r="B62" s="161" t="s">
        <v>57</v>
      </c>
      <c r="C62" s="153">
        <v>58344.4</v>
      </c>
      <c r="D62" s="153">
        <v>58344.4</v>
      </c>
      <c r="E62" s="153">
        <v>100</v>
      </c>
      <c r="F62" s="87"/>
      <c r="H62" s="6"/>
      <c r="I62" s="7"/>
    </row>
    <row r="63" spans="1:12">
      <c r="A63" s="160" t="s">
        <v>58</v>
      </c>
      <c r="B63" s="161" t="s">
        <v>59</v>
      </c>
      <c r="C63" s="153">
        <v>19051.400000000001</v>
      </c>
      <c r="D63" s="153">
        <v>19051.400000000001</v>
      </c>
      <c r="E63" s="153">
        <v>100</v>
      </c>
      <c r="F63" s="87"/>
    </row>
    <row r="64" spans="1:12">
      <c r="A64" s="160" t="s">
        <v>60</v>
      </c>
      <c r="B64" s="161" t="s">
        <v>61</v>
      </c>
      <c r="C64" s="153">
        <v>24409.3</v>
      </c>
      <c r="D64" s="153">
        <v>23695.8</v>
      </c>
      <c r="E64" s="153">
        <v>97.076933791628605</v>
      </c>
      <c r="F64" s="87"/>
    </row>
    <row r="65" spans="1:18">
      <c r="A65" s="156" t="s">
        <v>62</v>
      </c>
      <c r="B65" s="194" t="s">
        <v>63</v>
      </c>
      <c r="C65" s="155">
        <v>554117.6</v>
      </c>
      <c r="D65" s="155">
        <v>421846.2</v>
      </c>
      <c r="E65" s="155">
        <v>76.129363153236795</v>
      </c>
      <c r="F65" s="87"/>
    </row>
    <row r="66" spans="1:18">
      <c r="A66" s="157" t="s">
        <v>64</v>
      </c>
      <c r="B66" s="161" t="s">
        <v>65</v>
      </c>
      <c r="C66" s="153">
        <v>15937.9</v>
      </c>
      <c r="D66" s="153">
        <v>15322</v>
      </c>
      <c r="E66" s="153">
        <v>96.135626399964863</v>
      </c>
      <c r="F66" s="87"/>
    </row>
    <row r="67" spans="1:18">
      <c r="A67" s="157" t="s">
        <v>66</v>
      </c>
      <c r="B67" s="161" t="s">
        <v>67</v>
      </c>
      <c r="C67" s="153">
        <v>7201.9</v>
      </c>
      <c r="D67" s="153">
        <v>6810.3</v>
      </c>
      <c r="E67" s="153">
        <v>94.562545994806939</v>
      </c>
      <c r="F67" s="87"/>
    </row>
    <row r="68" spans="1:18">
      <c r="A68" s="157" t="s">
        <v>68</v>
      </c>
      <c r="B68" s="161" t="s">
        <v>69</v>
      </c>
      <c r="C68" s="153">
        <v>474663.1</v>
      </c>
      <c r="D68" s="153">
        <v>344151.9</v>
      </c>
      <c r="E68" s="153">
        <v>72.504456318597349</v>
      </c>
      <c r="F68" s="87"/>
    </row>
    <row r="69" spans="1:18" ht="31.5">
      <c r="A69" s="157" t="s">
        <v>70</v>
      </c>
      <c r="B69" s="161" t="s">
        <v>71</v>
      </c>
      <c r="C69" s="153">
        <v>56314.7</v>
      </c>
      <c r="D69" s="153">
        <v>55562</v>
      </c>
      <c r="E69" s="153">
        <v>98.663404049031612</v>
      </c>
      <c r="F69" s="87"/>
    </row>
    <row r="70" spans="1:18" hidden="1">
      <c r="A70" s="150" t="s">
        <v>137</v>
      </c>
      <c r="B70" s="207" t="s">
        <v>139</v>
      </c>
      <c r="C70" s="141">
        <v>0</v>
      </c>
      <c r="D70" s="141">
        <v>0</v>
      </c>
      <c r="E70" s="155" t="e">
        <v>#DIV/0!</v>
      </c>
      <c r="F70" s="87"/>
    </row>
    <row r="71" spans="1:18" hidden="1">
      <c r="A71" s="157" t="s">
        <v>138</v>
      </c>
      <c r="B71" s="161" t="s">
        <v>140</v>
      </c>
      <c r="C71" s="153">
        <v>0</v>
      </c>
      <c r="D71" s="153">
        <v>0</v>
      </c>
      <c r="E71" s="153" t="e">
        <v>#DIV/0!</v>
      </c>
      <c r="F71" s="87"/>
    </row>
    <row r="72" spans="1:18">
      <c r="A72" s="163" t="s">
        <v>72</v>
      </c>
      <c r="B72" s="194" t="s">
        <v>73</v>
      </c>
      <c r="C72" s="155">
        <v>1998519.7999999998</v>
      </c>
      <c r="D72" s="155">
        <v>1997580.2999999998</v>
      </c>
      <c r="E72" s="155">
        <v>99.952990208052981</v>
      </c>
      <c r="F72" s="87"/>
    </row>
    <row r="73" spans="1:18">
      <c r="A73" s="157" t="s">
        <v>74</v>
      </c>
      <c r="B73" s="161" t="s">
        <v>75</v>
      </c>
      <c r="C73" s="153">
        <v>711989</v>
      </c>
      <c r="D73" s="153">
        <v>711910</v>
      </c>
      <c r="E73" s="153">
        <v>99.988904322960053</v>
      </c>
      <c r="F73" s="87"/>
    </row>
    <row r="74" spans="1:18">
      <c r="A74" s="157" t="s">
        <v>76</v>
      </c>
      <c r="B74" s="161" t="s">
        <v>77</v>
      </c>
      <c r="C74" s="153">
        <v>1042462.6</v>
      </c>
      <c r="D74" s="153">
        <v>1042052.7</v>
      </c>
      <c r="E74" s="153">
        <v>99.960679644526323</v>
      </c>
      <c r="F74" s="87"/>
    </row>
    <row r="75" spans="1:18">
      <c r="A75" s="157" t="s">
        <v>152</v>
      </c>
      <c r="B75" s="161" t="s">
        <v>151</v>
      </c>
      <c r="C75" s="153">
        <v>140794.9</v>
      </c>
      <c r="D75" s="153">
        <v>140709</v>
      </c>
      <c r="E75" s="153">
        <v>99.938989267366935</v>
      </c>
      <c r="F75" s="87"/>
    </row>
    <row r="76" spans="1:18">
      <c r="A76" s="157" t="s">
        <v>78</v>
      </c>
      <c r="B76" s="161" t="s">
        <v>79</v>
      </c>
      <c r="C76" s="153">
        <v>13256.4</v>
      </c>
      <c r="D76" s="153">
        <v>13256.2</v>
      </c>
      <c r="E76" s="153">
        <v>99.99849129477083</v>
      </c>
      <c r="F76" s="87"/>
    </row>
    <row r="77" spans="1:18" s="2" customFormat="1">
      <c r="A77" s="157" t="s">
        <v>80</v>
      </c>
      <c r="B77" s="161" t="s">
        <v>81</v>
      </c>
      <c r="C77" s="153">
        <v>90016.9</v>
      </c>
      <c r="D77" s="153">
        <v>89652.4</v>
      </c>
      <c r="E77" s="153">
        <v>99.595076035722187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>
      <c r="A78" s="156" t="s">
        <v>82</v>
      </c>
      <c r="B78" s="194" t="s">
        <v>83</v>
      </c>
      <c r="C78" s="155">
        <v>274932.59999999998</v>
      </c>
      <c r="D78" s="155">
        <v>274855.7</v>
      </c>
      <c r="E78" s="155">
        <v>99.972029508323146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7" t="s">
        <v>84</v>
      </c>
      <c r="B79" s="161" t="s">
        <v>85</v>
      </c>
      <c r="C79" s="153">
        <v>208976.6</v>
      </c>
      <c r="D79" s="153">
        <v>208968</v>
      </c>
      <c r="E79" s="153">
        <v>99.995884706708779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 ht="18" customHeight="1">
      <c r="A80" s="157" t="s">
        <v>86</v>
      </c>
      <c r="B80" s="161" t="s">
        <v>87</v>
      </c>
      <c r="C80" s="153">
        <v>65956</v>
      </c>
      <c r="D80" s="153">
        <v>65887.700000000012</v>
      </c>
      <c r="E80" s="153">
        <v>99.896446115592227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>
      <c r="A81" s="156" t="s">
        <v>88</v>
      </c>
      <c r="B81" s="194" t="s">
        <v>89</v>
      </c>
      <c r="C81" s="155">
        <v>50864.600000000006</v>
      </c>
      <c r="D81" s="141">
        <v>50755.199999999997</v>
      </c>
      <c r="E81" s="155">
        <v>99.784919177581244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7" t="s">
        <v>90</v>
      </c>
      <c r="B82" s="161" t="s">
        <v>91</v>
      </c>
      <c r="C82" s="153">
        <v>11415.9</v>
      </c>
      <c r="D82" s="153">
        <v>11415.9</v>
      </c>
      <c r="E82" s="153">
        <v>100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7" t="s">
        <v>92</v>
      </c>
      <c r="B83" s="161" t="s">
        <v>93</v>
      </c>
      <c r="C83" s="153">
        <v>12898.6</v>
      </c>
      <c r="D83" s="153">
        <v>12789.1</v>
      </c>
      <c r="E83" s="153">
        <v>99.151070658831188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57" t="s">
        <v>94</v>
      </c>
      <c r="B84" s="161" t="s">
        <v>95</v>
      </c>
      <c r="C84" s="153">
        <v>26550.100000000002</v>
      </c>
      <c r="D84" s="153">
        <v>26550.2</v>
      </c>
      <c r="E84" s="153">
        <v>100.00037664641563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>
      <c r="A85" s="156" t="s">
        <v>96</v>
      </c>
      <c r="B85" s="194" t="s">
        <v>97</v>
      </c>
      <c r="C85" s="155">
        <v>234454.5</v>
      </c>
      <c r="D85" s="155">
        <v>234439.3</v>
      </c>
      <c r="E85" s="155">
        <v>99.993516865745804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>
      <c r="A86" s="162" t="s">
        <v>98</v>
      </c>
      <c r="B86" s="161" t="s">
        <v>99</v>
      </c>
      <c r="C86" s="153">
        <v>220243.6</v>
      </c>
      <c r="D86" s="153">
        <v>220243.5</v>
      </c>
      <c r="E86" s="153">
        <v>99.999954595729463</v>
      </c>
      <c r="F86" s="87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 hidden="1">
      <c r="A87" s="162" t="s">
        <v>143</v>
      </c>
      <c r="B87" s="195" t="s">
        <v>142</v>
      </c>
      <c r="C87" s="153"/>
      <c r="D87" s="153"/>
      <c r="E87" s="155">
        <v>0</v>
      </c>
      <c r="F87" s="87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" customFormat="1" ht="18" customHeight="1">
      <c r="A88" s="162" t="s">
        <v>100</v>
      </c>
      <c r="B88" s="161" t="s">
        <v>101</v>
      </c>
      <c r="C88" s="153">
        <v>14210.9</v>
      </c>
      <c r="D88" s="153">
        <v>14195.8</v>
      </c>
      <c r="E88" s="153">
        <v>99.893743534892238</v>
      </c>
      <c r="F88" s="87"/>
      <c r="G88" s="3"/>
      <c r="H88" s="22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198" customFormat="1">
      <c r="A89" s="150" t="s">
        <v>162</v>
      </c>
      <c r="B89" s="194" t="s">
        <v>163</v>
      </c>
      <c r="C89" s="155">
        <v>6400</v>
      </c>
      <c r="D89" s="155">
        <v>6400</v>
      </c>
      <c r="E89" s="155">
        <v>100</v>
      </c>
      <c r="F89" s="87"/>
      <c r="G89" s="11"/>
      <c r="H89" s="33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18" s="2" customFormat="1">
      <c r="A90" s="162" t="s">
        <v>165</v>
      </c>
      <c r="B90" s="161" t="s">
        <v>164</v>
      </c>
      <c r="C90" s="153">
        <v>6400</v>
      </c>
      <c r="D90" s="153">
        <v>6400</v>
      </c>
      <c r="E90" s="153">
        <v>100</v>
      </c>
      <c r="F90" s="87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" customFormat="1" hidden="1">
      <c r="A91" s="162" t="s">
        <v>165</v>
      </c>
      <c r="B91" s="161" t="s">
        <v>164</v>
      </c>
      <c r="C91" s="153">
        <v>0</v>
      </c>
      <c r="D91" s="153">
        <v>0</v>
      </c>
      <c r="E91" s="153" t="e">
        <v>#DIV/0!</v>
      </c>
      <c r="F91" s="87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t="31.5">
      <c r="A92" s="156" t="s">
        <v>102</v>
      </c>
      <c r="B92" s="194" t="s">
        <v>103</v>
      </c>
      <c r="C92" s="155">
        <v>33799</v>
      </c>
      <c r="D92" s="155">
        <v>22645.5</v>
      </c>
      <c r="E92" s="155">
        <v>67.000502973460755</v>
      </c>
      <c r="F92" s="87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31.5">
      <c r="A93" s="162" t="s">
        <v>104</v>
      </c>
      <c r="B93" s="161" t="s">
        <v>105</v>
      </c>
      <c r="C93" s="153">
        <v>33799</v>
      </c>
      <c r="D93" s="153">
        <v>22645.5</v>
      </c>
      <c r="E93" s="153">
        <v>67.000502973460755</v>
      </c>
      <c r="F93" s="87"/>
      <c r="G93" s="201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31.5">
      <c r="A94" s="171" t="s">
        <v>122</v>
      </c>
      <c r="B94" s="172" t="s">
        <v>123</v>
      </c>
      <c r="C94" s="173">
        <v>95538</v>
      </c>
      <c r="D94" s="173">
        <v>-52736.7</v>
      </c>
      <c r="E94" s="173" t="s">
        <v>124</v>
      </c>
      <c r="F94" s="87"/>
      <c r="G94" s="231"/>
      <c r="H94" s="22"/>
      <c r="I94" s="19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171" t="s">
        <v>125</v>
      </c>
      <c r="B95" s="172" t="s">
        <v>126</v>
      </c>
      <c r="C95" s="173">
        <v>-251226.7</v>
      </c>
      <c r="D95" s="173">
        <v>-437598.4</v>
      </c>
      <c r="E95" s="173" t="s">
        <v>124</v>
      </c>
      <c r="F95" s="87"/>
      <c r="G95" s="3"/>
      <c r="H95" s="22"/>
      <c r="I95" s="19"/>
      <c r="J95" s="3"/>
      <c r="K95" s="3"/>
      <c r="L95" s="3"/>
      <c r="M95" s="3"/>
      <c r="N95" s="3"/>
      <c r="O95" s="3"/>
      <c r="P95" s="3"/>
      <c r="Q95" s="3"/>
      <c r="R95" s="3"/>
    </row>
    <row r="96" spans="1:18" s="2" customFormat="1" ht="31.5">
      <c r="A96" s="175" t="s">
        <v>178</v>
      </c>
      <c r="B96" s="176" t="s">
        <v>126</v>
      </c>
      <c r="C96" s="177">
        <v>321888.7</v>
      </c>
      <c r="D96" s="177">
        <v>135517</v>
      </c>
      <c r="E96" s="153">
        <v>42.100577000683778</v>
      </c>
      <c r="F96" s="87"/>
      <c r="G96" s="3"/>
      <c r="H96" s="22"/>
      <c r="I96" s="19"/>
      <c r="J96" s="3"/>
      <c r="K96" s="3"/>
      <c r="L96" s="3"/>
      <c r="M96" s="3"/>
      <c r="N96" s="3"/>
      <c r="O96" s="3"/>
      <c r="P96" s="3"/>
      <c r="Q96" s="3"/>
      <c r="R96" s="3"/>
    </row>
    <row r="97" spans="1:18" s="2" customFormat="1" ht="31.5">
      <c r="A97" s="175" t="s">
        <v>179</v>
      </c>
      <c r="B97" s="176" t="s">
        <v>126</v>
      </c>
      <c r="C97" s="177">
        <v>-573115.4</v>
      </c>
      <c r="D97" s="177">
        <v>-573115.4</v>
      </c>
      <c r="E97" s="153">
        <v>100</v>
      </c>
      <c r="F97" s="87"/>
      <c r="G97" s="3"/>
      <c r="H97" s="35"/>
      <c r="I97" s="18"/>
      <c r="J97" s="7"/>
      <c r="K97" s="3"/>
      <c r="L97" s="3"/>
      <c r="M97" s="3"/>
      <c r="N97" s="3"/>
      <c r="O97" s="3"/>
      <c r="P97" s="3"/>
      <c r="Q97" s="3"/>
      <c r="R97" s="3"/>
    </row>
    <row r="98" spans="1:18" s="2" customFormat="1" ht="31.5">
      <c r="A98" s="171" t="s">
        <v>180</v>
      </c>
      <c r="B98" s="172" t="s">
        <v>130</v>
      </c>
      <c r="C98" s="173">
        <v>346764.7</v>
      </c>
      <c r="D98" s="173">
        <v>346764.7</v>
      </c>
      <c r="E98" s="173" t="s">
        <v>124</v>
      </c>
      <c r="F98" s="87"/>
      <c r="G98" s="3"/>
      <c r="H98" s="35"/>
      <c r="I98" s="35"/>
      <c r="J98" s="7"/>
      <c r="K98" s="3"/>
      <c r="L98" s="3"/>
      <c r="M98" s="3"/>
      <c r="N98" s="3"/>
      <c r="O98" s="3"/>
      <c r="P98" s="3"/>
      <c r="Q98" s="3"/>
      <c r="R98" s="3"/>
    </row>
    <row r="99" spans="1:18" s="2" customFormat="1" ht="47.25">
      <c r="A99" s="175" t="s">
        <v>181</v>
      </c>
      <c r="B99" s="176" t="s">
        <v>130</v>
      </c>
      <c r="C99" s="177">
        <v>467434.4</v>
      </c>
      <c r="D99" s="177">
        <v>467434.4</v>
      </c>
      <c r="E99" s="153">
        <v>100</v>
      </c>
      <c r="F99" s="87"/>
      <c r="G99" s="3"/>
      <c r="H99" s="35"/>
      <c r="I99" s="35"/>
      <c r="J99" s="7"/>
      <c r="K99" s="3"/>
      <c r="L99" s="3"/>
      <c r="M99" s="3"/>
      <c r="N99" s="3"/>
      <c r="O99" s="3"/>
      <c r="P99" s="3"/>
      <c r="Q99" s="3"/>
      <c r="R99" s="3"/>
    </row>
    <row r="100" spans="1:18" s="2" customFormat="1" ht="47.25">
      <c r="A100" s="175" t="s">
        <v>182</v>
      </c>
      <c r="B100" s="176" t="s">
        <v>130</v>
      </c>
      <c r="C100" s="177">
        <v>-120669.7</v>
      </c>
      <c r="D100" s="177">
        <v>-120669.7</v>
      </c>
      <c r="E100" s="153">
        <v>100</v>
      </c>
      <c r="F100" s="87"/>
      <c r="G100" s="201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2" customFormat="1" ht="31.5" hidden="1">
      <c r="A101" s="171" t="s">
        <v>133</v>
      </c>
      <c r="B101" s="172" t="s">
        <v>134</v>
      </c>
      <c r="C101" s="173"/>
      <c r="D101" s="173"/>
      <c r="E101" s="173" t="s">
        <v>124</v>
      </c>
      <c r="F101" s="87"/>
      <c r="G101" s="200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 ht="31.5">
      <c r="A102" s="171" t="s">
        <v>133</v>
      </c>
      <c r="B102" s="172" t="s">
        <v>134</v>
      </c>
      <c r="C102" s="173">
        <v>0</v>
      </c>
      <c r="D102" s="173">
        <v>156664.70000000001</v>
      </c>
      <c r="E102" s="173" t="s">
        <v>124</v>
      </c>
      <c r="F102" s="87"/>
      <c r="G102" s="231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 ht="31.5">
      <c r="A103" s="171" t="s">
        <v>135</v>
      </c>
      <c r="B103" s="172" t="s">
        <v>136</v>
      </c>
      <c r="C103" s="173">
        <v>0</v>
      </c>
      <c r="D103" s="173">
        <v>-118567.7</v>
      </c>
      <c r="E103" s="173" t="s">
        <v>124</v>
      </c>
      <c r="F103" s="87"/>
      <c r="G103" s="231"/>
      <c r="H103" s="35"/>
      <c r="I103" s="35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 ht="28.5" customHeight="1">
      <c r="A104" s="232"/>
      <c r="B104" s="178"/>
      <c r="C104" s="179"/>
      <c r="D104" s="179"/>
      <c r="E104" s="179"/>
      <c r="F104" s="87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 ht="20.25">
      <c r="A105" s="193"/>
      <c r="B105" s="181"/>
      <c r="C105" s="183"/>
      <c r="D105" s="183"/>
      <c r="E105" s="183"/>
      <c r="F105" s="183"/>
      <c r="G105" s="3"/>
      <c r="H105" s="4"/>
      <c r="I105" s="18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 ht="20.25">
      <c r="A106" s="187"/>
      <c r="B106" s="181"/>
      <c r="C106" s="182"/>
      <c r="D106" s="182"/>
      <c r="E106" s="183"/>
      <c r="F106" s="183"/>
      <c r="G106" s="3"/>
      <c r="H106" s="35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>
      <c r="A107" s="192"/>
      <c r="B107" s="178"/>
      <c r="C107" s="179"/>
      <c r="D107" s="179"/>
      <c r="E107" s="180"/>
      <c r="F107" s="180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A108" s="192"/>
      <c r="B108" s="178"/>
      <c r="C108" s="179"/>
      <c r="D108" s="179"/>
      <c r="E108" s="180"/>
      <c r="F108" s="180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B109" s="1"/>
      <c r="C109" s="86"/>
      <c r="D109" s="86"/>
      <c r="E109" s="86"/>
      <c r="F109" s="8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37"/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86"/>
      <c r="D290" s="86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86"/>
      <c r="D291" s="86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86"/>
      <c r="D292" s="86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86"/>
      <c r="D293" s="86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86"/>
      <c r="D294" s="86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86"/>
      <c r="D295" s="86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86"/>
      <c r="D296" s="86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86"/>
      <c r="D297" s="86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86"/>
      <c r="D298" s="86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86"/>
      <c r="D299" s="86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86"/>
      <c r="D300" s="86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86"/>
      <c r="D301" s="86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86"/>
      <c r="D302" s="86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86"/>
      <c r="D303" s="86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86"/>
      <c r="D304" s="86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86"/>
      <c r="D305" s="86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86"/>
      <c r="D306" s="86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86"/>
      <c r="D307" s="86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86"/>
      <c r="D308" s="86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86"/>
      <c r="D309" s="86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86"/>
      <c r="D310" s="86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86"/>
      <c r="D311" s="86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86"/>
      <c r="D312" s="86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86"/>
      <c r="D313" s="86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86"/>
      <c r="D314" s="86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86"/>
      <c r="D315" s="86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86"/>
      <c r="D316" s="86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86"/>
      <c r="D317" s="86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86"/>
      <c r="D318" s="86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86"/>
      <c r="D319" s="86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86"/>
      <c r="D320" s="86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86"/>
      <c r="D321" s="86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86"/>
      <c r="D322" s="86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86"/>
      <c r="D323" s="86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86"/>
      <c r="D324" s="86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86"/>
      <c r="D325" s="86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86"/>
      <c r="D326" s="86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86"/>
      <c r="D327" s="86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86"/>
      <c r="D328" s="86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86"/>
      <c r="D329" s="86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86"/>
      <c r="D330" s="86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86"/>
      <c r="D331" s="86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86"/>
      <c r="D332" s="86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86"/>
      <c r="D333" s="86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86"/>
      <c r="D334" s="86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86"/>
      <c r="D335" s="86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86"/>
      <c r="D336" s="86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86"/>
      <c r="D337" s="86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86"/>
      <c r="D338" s="86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86"/>
      <c r="D339" s="86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86"/>
      <c r="D340" s="86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86"/>
      <c r="D341" s="86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86"/>
      <c r="D342" s="86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86"/>
      <c r="D343" s="86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86"/>
      <c r="D344" s="86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86"/>
      <c r="D345" s="86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86"/>
      <c r="D346" s="86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86"/>
      <c r="D347" s="86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86"/>
      <c r="D348" s="86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86"/>
      <c r="D349" s="86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86"/>
      <c r="D350" s="86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86"/>
      <c r="D351" s="86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86"/>
      <c r="D352" s="86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86"/>
      <c r="D353" s="86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86"/>
      <c r="D354" s="86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86"/>
      <c r="D355" s="86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86"/>
      <c r="D356" s="86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86"/>
      <c r="D357" s="86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86"/>
      <c r="D358" s="86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86"/>
      <c r="D359" s="86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86"/>
      <c r="D360" s="86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86"/>
      <c r="D361" s="86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86"/>
      <c r="D362" s="86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86"/>
      <c r="D363" s="86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86"/>
      <c r="D364" s="86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86"/>
      <c r="D365" s="86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86"/>
      <c r="D366" s="86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86"/>
      <c r="D367" s="86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86"/>
      <c r="D368" s="86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86"/>
      <c r="D369" s="86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86"/>
      <c r="D370" s="86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86"/>
      <c r="D371" s="86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86"/>
      <c r="D372" s="86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86"/>
      <c r="D373" s="86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86"/>
      <c r="D374" s="86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86"/>
      <c r="D375" s="86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" customFormat="1">
      <c r="A376" s="37"/>
      <c r="B376" s="1"/>
      <c r="C376" s="86"/>
      <c r="D376" s="86"/>
      <c r="E376" s="86"/>
      <c r="F376" s="86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" customFormat="1">
      <c r="A377" s="37"/>
      <c r="B377" s="1"/>
      <c r="C377" s="86"/>
      <c r="D377" s="86"/>
      <c r="E377" s="86"/>
      <c r="F377" s="86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" customFormat="1">
      <c r="A378" s="37"/>
      <c r="B378" s="1"/>
      <c r="C378" s="86"/>
      <c r="D378" s="86"/>
      <c r="E378" s="86"/>
      <c r="F378" s="86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" customFormat="1">
      <c r="A379" s="37"/>
      <c r="B379" s="1"/>
      <c r="C379" s="86"/>
      <c r="D379" s="86"/>
      <c r="E379" s="86"/>
      <c r="F379" s="86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" customFormat="1">
      <c r="A380" s="37"/>
      <c r="B380" s="1"/>
      <c r="C380" s="86"/>
      <c r="D380" s="86"/>
      <c r="E380" s="86"/>
      <c r="F380" s="86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2" customFormat="1">
      <c r="A381" s="37"/>
      <c r="B381" s="1"/>
      <c r="C381" s="86"/>
      <c r="D381" s="86"/>
      <c r="E381" s="86"/>
      <c r="F381" s="86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2" customFormat="1">
      <c r="A382" s="37"/>
      <c r="B382" s="1"/>
      <c r="C382" s="86"/>
      <c r="D382" s="86"/>
      <c r="E382" s="86"/>
      <c r="F382" s="86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2" customFormat="1">
      <c r="A383" s="37"/>
      <c r="B383" s="1"/>
      <c r="C383" s="86"/>
      <c r="D383" s="86"/>
      <c r="E383" s="86"/>
      <c r="F383" s="86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2" customFormat="1">
      <c r="A384" s="37"/>
      <c r="B384" s="1"/>
      <c r="C384" s="86"/>
      <c r="D384" s="86"/>
      <c r="E384" s="86"/>
      <c r="F384" s="86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s="2" customFormat="1">
      <c r="A385" s="37"/>
      <c r="B385" s="1"/>
      <c r="C385" s="86"/>
      <c r="D385" s="86"/>
      <c r="E385" s="86"/>
      <c r="F385" s="86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</row>
  </sheetData>
  <customSheetViews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61" fitToHeight="2" orientation="portrait" blackAndWhite="1" r:id="rId4"/>
  <headerFooter alignWithMargins="0"/>
  <rowBreaks count="1" manualBreakCount="1">
    <brk id="5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1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3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5C54602A-724E-45A9-8F60-2E1A10275DB0}">
      <pageMargins left="0.7" right="0.7" top="0.75" bottom="0.75" header="0.3" footer="0.3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7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19" customWidth="1"/>
  </cols>
  <sheetData>
    <row r="1" spans="1:5">
      <c r="A1" s="209" t="s">
        <v>177</v>
      </c>
      <c r="B1" s="208"/>
      <c r="C1" s="208"/>
      <c r="D1" s="208"/>
      <c r="E1" s="210"/>
    </row>
    <row r="2" spans="1:5" ht="12.75">
      <c r="A2"/>
      <c r="B2"/>
      <c r="C2"/>
      <c r="D2"/>
      <c r="E2" s="211"/>
    </row>
    <row r="3" spans="1:5">
      <c r="B3" s="203"/>
      <c r="C3" s="190"/>
      <c r="D3" s="190"/>
      <c r="E3" s="212"/>
    </row>
    <row r="4" spans="1:5">
      <c r="A4" s="135"/>
      <c r="B4" s="136"/>
      <c r="C4" s="137"/>
      <c r="D4" s="137"/>
      <c r="E4" s="213" t="s">
        <v>0</v>
      </c>
    </row>
    <row r="5" spans="1:5" ht="47.25">
      <c r="A5" s="205" t="s">
        <v>1</v>
      </c>
      <c r="B5" s="205" t="s">
        <v>2</v>
      </c>
      <c r="C5" s="204" t="s">
        <v>175</v>
      </c>
      <c r="D5" s="204" t="s">
        <v>176</v>
      </c>
      <c r="E5" s="214" t="s">
        <v>172</v>
      </c>
    </row>
    <row r="6" spans="1:5" ht="12.75">
      <c r="A6"/>
      <c r="B6"/>
      <c r="C6"/>
      <c r="D6"/>
      <c r="E6" s="211"/>
    </row>
    <row r="7" spans="1:5">
      <c r="A7" s="138">
        <v>1</v>
      </c>
      <c r="B7" s="139">
        <v>2</v>
      </c>
      <c r="C7" s="138">
        <v>3</v>
      </c>
      <c r="D7" s="138">
        <v>4</v>
      </c>
      <c r="E7" s="215">
        <v>5</v>
      </c>
    </row>
    <row r="8" spans="1:5">
      <c r="A8" s="140" t="s">
        <v>5</v>
      </c>
      <c r="B8" s="149"/>
      <c r="C8" s="141">
        <f>C9+C23</f>
        <v>3024441.4</v>
      </c>
      <c r="D8" s="141">
        <f>D9+D23</f>
        <v>3538059.7</v>
      </c>
      <c r="E8" s="216">
        <f>D8-C8</f>
        <v>513618.30000000028</v>
      </c>
    </row>
    <row r="9" spans="1:5">
      <c r="A9" s="189" t="s">
        <v>6</v>
      </c>
      <c r="B9" s="142">
        <v>10000000</v>
      </c>
      <c r="C9" s="141">
        <f>C10+C11+C12+C13+C14+C15+C16+C17+C18+C19+C20+C21+C22</f>
        <v>1377823.8</v>
      </c>
      <c r="D9" s="141">
        <f>D10+D11+D12+D13+D14+D15+D16+D17+D18+D19+D20+D21+D22</f>
        <v>1487346.8</v>
      </c>
      <c r="E9" s="216">
        <f t="shared" ref="E9:E72" si="0">D9-C9</f>
        <v>109523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доходами'!D10</f>
        <v>816876.6</v>
      </c>
      <c r="E10" s="217">
        <f t="shared" si="0"/>
        <v>86151.099999999977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доходами'!D11</f>
        <v>2098.6999999999998</v>
      </c>
      <c r="E11" s="217">
        <f t="shared" si="0"/>
        <v>291.59999999999991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доходами'!D12</f>
        <v>106072.2</v>
      </c>
      <c r="E12" s="217">
        <f t="shared" si="0"/>
        <v>-98670.099999999991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доходами'!D13</f>
        <v>36920.9</v>
      </c>
      <c r="E13" s="217">
        <f t="shared" si="0"/>
        <v>-2461.6999999999971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доходами'!D14</f>
        <v>10105.5</v>
      </c>
      <c r="E14" s="217">
        <f t="shared" si="0"/>
        <v>967.60000000000036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доходами'!D15</f>
        <v>-4.7</v>
      </c>
      <c r="E15" s="217">
        <f t="shared" si="0"/>
        <v>-4.9000000000000004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доходами'!D16</f>
        <v>219359.6</v>
      </c>
      <c r="E16" s="217">
        <f t="shared" si="0"/>
        <v>-64363.399999999994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доходами'!D17</f>
        <v>-95910.399999999994</v>
      </c>
      <c r="E17" s="217">
        <f t="shared" si="0"/>
        <v>-99394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доходами'!D18</f>
        <v>1736.7</v>
      </c>
      <c r="E18" s="217">
        <f t="shared" si="0"/>
        <v>-1048.3999999999999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доходами'!D19</f>
        <v>77228.399999999994</v>
      </c>
      <c r="E19" s="217">
        <f t="shared" si="0"/>
        <v>33710.999999999993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доходами'!D20</f>
        <v>312665.09999999998</v>
      </c>
      <c r="E20" s="217">
        <f t="shared" si="0"/>
        <v>256838.09999999998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доходами'!D21</f>
        <v>198.2</v>
      </c>
      <c r="E21" s="217">
        <f t="shared" si="0"/>
        <v>-2493.9</v>
      </c>
    </row>
    <row r="22" spans="1:5" ht="63">
      <c r="A22" s="148" t="s">
        <v>149</v>
      </c>
      <c r="B22" s="144">
        <v>11800000</v>
      </c>
      <c r="C22" s="145">
        <v>0</v>
      </c>
      <c r="D22" s="145">
        <f>'с развёрнутыми доходами'!D22</f>
        <v>0</v>
      </c>
      <c r="E22" s="217">
        <f t="shared" si="0"/>
        <v>0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2050712.9000000001</v>
      </c>
      <c r="E23" s="216">
        <f t="shared" si="0"/>
        <v>404095.30000000028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2056063.4000000001</v>
      </c>
      <c r="E24" s="216">
        <f t="shared" si="0"/>
        <v>406941.90000000014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доходами'!D25</f>
        <v>138929.60000000001</v>
      </c>
      <c r="E25" s="217">
        <f t="shared" si="0"/>
        <v>97360.700000000012</v>
      </c>
    </row>
    <row r="26" spans="1:5">
      <c r="A26" s="151" t="s">
        <v>171</v>
      </c>
      <c r="B26" s="152">
        <v>2021000</v>
      </c>
      <c r="C26" s="145">
        <v>0</v>
      </c>
      <c r="D26" s="145">
        <f>'с развёрнутыми доходами'!D26</f>
        <v>3762.68</v>
      </c>
      <c r="E26" s="217">
        <f t="shared" si="0"/>
        <v>3762.68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доходами'!D27</f>
        <v>283054.7</v>
      </c>
      <c r="E27" s="217">
        <f t="shared" si="0"/>
        <v>-71662.099999999977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доходами'!D28</f>
        <v>1453078</v>
      </c>
      <c r="E28" s="217">
        <f t="shared" si="0"/>
        <v>214342.19999999995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доходами'!D29</f>
        <v>181001.1</v>
      </c>
      <c r="E29" s="217">
        <f t="shared" si="0"/>
        <v>166901.1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доходами'!D30</f>
        <v>610</v>
      </c>
      <c r="E30" s="217">
        <f t="shared" si="0"/>
        <v>-417.40000000000009</v>
      </c>
    </row>
    <row r="31" spans="1:5" ht="110.25">
      <c r="A31" s="154" t="s">
        <v>170</v>
      </c>
      <c r="B31" s="144">
        <v>20804000</v>
      </c>
      <c r="C31" s="145">
        <v>0</v>
      </c>
      <c r="D31" s="145">
        <f>'с развёрнутыми доходами'!D31</f>
        <v>0</v>
      </c>
      <c r="E31" s="217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доходами'!D32</f>
        <v>7.2</v>
      </c>
      <c r="E32" s="217">
        <f t="shared" si="0"/>
        <v>-69.099999999999994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доходами'!D33</f>
        <v>-5967.7</v>
      </c>
      <c r="E33" s="217">
        <f t="shared" si="0"/>
        <v>-2360.1</v>
      </c>
    </row>
    <row r="34" spans="1:5">
      <c r="A34" s="156" t="s">
        <v>26</v>
      </c>
      <c r="B34" s="205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18">
        <f t="shared" si="0"/>
        <v>79185.099999999627</v>
      </c>
    </row>
    <row r="35" spans="1:5">
      <c r="A35" s="206" t="s">
        <v>27</v>
      </c>
      <c r="B35" s="205"/>
      <c r="C35" s="155">
        <f>C36+C46+C50+C55+C60+C62+C68+C71+C75+C79+C83</f>
        <v>2143220</v>
      </c>
      <c r="D35" s="155">
        <f>D36+D46+D50+D55+D60+D62+D68+D71+D75+D79+D83</f>
        <v>2222405.0999999996</v>
      </c>
      <c r="E35" s="218">
        <f t="shared" si="0"/>
        <v>79185.099999999627</v>
      </c>
    </row>
    <row r="36" spans="1:5">
      <c r="A36" s="156" t="s">
        <v>28</v>
      </c>
      <c r="B36" s="194" t="s">
        <v>29</v>
      </c>
      <c r="C36" s="155">
        <f>SUM(C37:C45)</f>
        <v>245467.90000000002</v>
      </c>
      <c r="D36" s="155">
        <f>SUM(D37:D45)</f>
        <v>212563.1</v>
      </c>
      <c r="E36" s="218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197">
        <v>0</v>
      </c>
      <c r="E37" s="217">
        <f t="shared" si="0"/>
        <v>0</v>
      </c>
    </row>
    <row r="38" spans="1:5" ht="31.5">
      <c r="A38" s="157" t="s">
        <v>167</v>
      </c>
      <c r="B38" s="159" t="s">
        <v>31</v>
      </c>
      <c r="C38" s="145">
        <v>3963.5</v>
      </c>
      <c r="D38" s="145">
        <v>4606.1000000000004</v>
      </c>
      <c r="E38" s="217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17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15">
        <f t="shared" si="0"/>
        <v>2998.1999999999825</v>
      </c>
    </row>
    <row r="41" spans="1:5">
      <c r="A41" s="160" t="s">
        <v>144</v>
      </c>
      <c r="B41" s="195" t="s">
        <v>145</v>
      </c>
      <c r="C41" s="153"/>
      <c r="D41" s="153"/>
      <c r="E41" s="215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15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15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15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15">
        <f t="shared" si="0"/>
        <v>-41333.600000000006</v>
      </c>
    </row>
    <row r="46" spans="1:5" ht="31.5">
      <c r="A46" s="156" t="s">
        <v>44</v>
      </c>
      <c r="B46" s="194" t="s">
        <v>45</v>
      </c>
      <c r="C46" s="155">
        <f>SUM(C47:C48)+C49</f>
        <v>2687.8</v>
      </c>
      <c r="D46" s="155">
        <f>SUM(D47:D48)+D49</f>
        <v>3077.8999999999996</v>
      </c>
      <c r="E46" s="218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15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15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15">
        <f t="shared" si="0"/>
        <v>511.29999999999995</v>
      </c>
    </row>
    <row r="50" spans="1:5">
      <c r="A50" s="163" t="s">
        <v>52</v>
      </c>
      <c r="B50" s="194" t="s">
        <v>53</v>
      </c>
      <c r="C50" s="155">
        <f>SUM(C51:C54)</f>
        <v>96791.200000000012</v>
      </c>
      <c r="D50" s="155">
        <f>SUM(D51:D54)</f>
        <v>57480.200000000004</v>
      </c>
      <c r="E50" s="218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15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15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15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15">
        <f t="shared" si="0"/>
        <v>-30727.7</v>
      </c>
    </row>
    <row r="55" spans="1:5">
      <c r="A55" s="156" t="s">
        <v>62</v>
      </c>
      <c r="B55" s="194" t="s">
        <v>63</v>
      </c>
      <c r="C55" s="155">
        <f>SUM(C56:C59)</f>
        <v>192014.80000000002</v>
      </c>
      <c r="D55" s="155">
        <f>SUM(D56:D59)</f>
        <v>346237.80000000005</v>
      </c>
      <c r="E55" s="218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15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15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15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15">
        <f t="shared" si="0"/>
        <v>3359.2000000000007</v>
      </c>
    </row>
    <row r="60" spans="1:5">
      <c r="A60" s="150" t="s">
        <v>137</v>
      </c>
      <c r="B60" s="207" t="s">
        <v>139</v>
      </c>
      <c r="C60" s="141">
        <f>C61</f>
        <v>0</v>
      </c>
      <c r="D60" s="141">
        <f>D61</f>
        <v>0</v>
      </c>
      <c r="E60" s="216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15">
        <f t="shared" si="0"/>
        <v>0</v>
      </c>
    </row>
    <row r="62" spans="1:5">
      <c r="A62" s="163" t="s">
        <v>72</v>
      </c>
      <c r="B62" s="194" t="s">
        <v>73</v>
      </c>
      <c r="C62" s="155">
        <f>C63+C64+C66+C67+C65</f>
        <v>1160943.7</v>
      </c>
      <c r="D62" s="155">
        <f>D63+D64+D66+D67+D65</f>
        <v>1198338.7</v>
      </c>
      <c r="E62" s="218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15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15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15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15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15">
        <f t="shared" si="0"/>
        <v>-935.19999999999709</v>
      </c>
    </row>
    <row r="68" spans="1:5">
      <c r="A68" s="156" t="s">
        <v>82</v>
      </c>
      <c r="B68" s="194" t="s">
        <v>83</v>
      </c>
      <c r="C68" s="155">
        <f>SUM(C69:C70)</f>
        <v>185679.5</v>
      </c>
      <c r="D68" s="155">
        <f>SUM(D69:D70)</f>
        <v>155456.79999999999</v>
      </c>
      <c r="E68" s="218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15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15">
        <f t="shared" si="0"/>
        <v>4114.2999999999956</v>
      </c>
    </row>
    <row r="71" spans="1:5">
      <c r="A71" s="156" t="s">
        <v>88</v>
      </c>
      <c r="B71" s="194" t="s">
        <v>89</v>
      </c>
      <c r="C71" s="155">
        <f>SUM(C72:C74)</f>
        <v>37905.800000000003</v>
      </c>
      <c r="D71" s="155">
        <f>SUM(D72:D74)</f>
        <v>38649</v>
      </c>
      <c r="E71" s="218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15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15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15">
        <f t="shared" si="1"/>
        <v>6138.4000000000015</v>
      </c>
    </row>
    <row r="75" spans="1:5">
      <c r="A75" s="156" t="s">
        <v>96</v>
      </c>
      <c r="B75" s="194" t="s">
        <v>97</v>
      </c>
      <c r="C75" s="155">
        <f>SUM(C76:C78)</f>
        <v>158664.80000000002</v>
      </c>
      <c r="D75" s="155">
        <f>SUM(D76:D78)</f>
        <v>173733.3</v>
      </c>
      <c r="E75" s="218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15">
        <f t="shared" si="1"/>
        <v>16744.299999999988</v>
      </c>
    </row>
    <row r="77" spans="1:5">
      <c r="A77" s="162" t="s">
        <v>143</v>
      </c>
      <c r="B77" s="195" t="s">
        <v>142</v>
      </c>
      <c r="C77" s="153"/>
      <c r="D77" s="153"/>
      <c r="E77" s="215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15">
        <f t="shared" si="1"/>
        <v>-1675.8000000000011</v>
      </c>
    </row>
    <row r="79" spans="1:5">
      <c r="A79" s="150" t="s">
        <v>162</v>
      </c>
      <c r="B79" s="194" t="s">
        <v>163</v>
      </c>
      <c r="C79" s="155">
        <f>C80+C81</f>
        <v>16397.7</v>
      </c>
      <c r="D79" s="155">
        <f>D80+D81</f>
        <v>5061.3</v>
      </c>
      <c r="E79" s="218">
        <f t="shared" si="1"/>
        <v>-11336.400000000001</v>
      </c>
    </row>
    <row r="80" spans="1:5">
      <c r="A80" s="162" t="s">
        <v>173</v>
      </c>
      <c r="B80" s="161" t="s">
        <v>174</v>
      </c>
      <c r="C80" s="153">
        <v>16397.7</v>
      </c>
      <c r="D80" s="155">
        <v>0</v>
      </c>
      <c r="E80" s="218"/>
    </row>
    <row r="81" spans="1:5">
      <c r="A81" s="162" t="s">
        <v>165</v>
      </c>
      <c r="B81" s="161" t="s">
        <v>164</v>
      </c>
      <c r="C81" s="153">
        <v>0</v>
      </c>
      <c r="D81" s="153">
        <v>5061.3</v>
      </c>
      <c r="E81" s="215">
        <f t="shared" si="1"/>
        <v>5061.3</v>
      </c>
    </row>
    <row r="82" spans="1:5">
      <c r="A82" s="162" t="s">
        <v>165</v>
      </c>
      <c r="B82" s="161" t="s">
        <v>164</v>
      </c>
      <c r="C82" s="153">
        <v>0</v>
      </c>
      <c r="D82" s="153">
        <v>0</v>
      </c>
      <c r="E82" s="215">
        <f t="shared" si="1"/>
        <v>0</v>
      </c>
    </row>
    <row r="83" spans="1:5" ht="31.5">
      <c r="A83" s="156" t="s">
        <v>102</v>
      </c>
      <c r="B83" s="194" t="s">
        <v>103</v>
      </c>
      <c r="C83" s="155">
        <f>C84</f>
        <v>46666.8</v>
      </c>
      <c r="D83" s="155">
        <f>D84</f>
        <v>31807</v>
      </c>
      <c r="E83" s="218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15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AD882775-3712-4CB6-AC49-EEC018467B03}">
      <selection activeCell="D48" sqref="D48"/>
      <pageMargins left="0.7" right="0.7" top="0.75" bottom="0.75" header="0.3" footer="0.3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развёрнутыми доходами</vt:lpstr>
      <vt:lpstr>с исправлениями</vt:lpstr>
      <vt:lpstr>аналитика</vt:lpstr>
      <vt:lpstr>'с развёрнутыми доходами'!Заголовки_для_печати</vt:lpstr>
      <vt:lpstr>'с исправлениями'!Область_печати</vt:lpstr>
      <vt:lpstr>'с развёрнутыми доходами'!Область_печати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2022-03-03T07:21:30Z</cp:lastPrinted>
  <dcterms:created xsi:type="dcterms:W3CDTF">2014-02-03T08:40:31Z</dcterms:created>
  <dcterms:modified xsi:type="dcterms:W3CDTF">2023-01-24T07:27:10Z</dcterms:modified>
</cp:coreProperties>
</file>