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доходами'!$A$1:$E$75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доходами'!$A$1:$E$108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доходами'!$A$1:$E$75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доходами'!$30:$32,'с развёрнутыми доходами'!$54:$54</definedName>
    <definedName name="Z_6382D31E_57F9_431A_8857_6E05C5DDD46B_.wvu.PrintArea" localSheetId="0" hidden="1">'с развёрнутыми доходами'!$A$1:$E$75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доходами'!$54:$54</definedName>
    <definedName name="Z_68DC45B0_5DDE_44CE_B6FE_5C917556A2F2_.wvu.PrintArea" localSheetId="0" hidden="1">'с развёрнутыми доходами'!$A$1:$E$68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доходами'!$A$1:$E$108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доходами'!$101:$101</definedName>
    <definedName name="Z_81A19E5D_79FB_4B88_B6C5_8807F61EBDAB_.wvu.PrintArea" localSheetId="0" hidden="1">'с развёрнутыми доходами'!$A$1:$E$108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доходами'!$A$1:$E$108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доходами'!$101:$101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доходами'!$A$1:$E$68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доходами'!$54:$54</definedName>
    <definedName name="Z_AD882775_3712_4CB6_AC49_EEC018467B03_.wvu.PrintArea" localSheetId="0" hidden="1">'с развёрнутыми доходами'!$A$1:$E$108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доходами'!$91:$91,'с развёрнутыми доходами'!$101:$101</definedName>
    <definedName name="Z_BED635A2_EB54_451F_9C46_B3D74CB2D886_.wvu.PrintArea" localSheetId="0" hidden="1">'с развёрнутыми доходами'!$A$1:$E$75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доходами'!$A$1:$E$75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доходами'!$54:$54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доходами'!$A$1:$E$108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доходами'!$47:$47,'с развёрнутыми доходами'!$51:$51,'с развёрнутыми доходами'!$53:$53,'с развёрнутыми доходами'!$70:$71,'с развёрнутыми доходами'!$87:$87,'с развёрнутыми доходами'!$91:$91,'с развёрнутыми доходами'!$101:$101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доходами'!$A$1:$E$104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C24"/>
  <c r="C23" s="1"/>
  <c r="C9"/>
  <c r="D9" l="1"/>
  <c r="E9" s="1"/>
  <c r="D24"/>
  <c r="D23" s="1"/>
  <c r="E23" s="1"/>
  <c r="C8"/>
  <c r="E24" l="1"/>
  <c r="D8"/>
  <c r="E8" s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<sst xmlns="http://schemas.openxmlformats.org/spreadsheetml/2006/main" count="482" uniqueCount="185">
  <si>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</si>
  <si>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</si>
  <si>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</si>
  <si>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</si>
  <si>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</si>
  <si>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</si>
  <si>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</si>
  <si>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</si>
  <si>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</si>
  <si>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</si>
  <si>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</si>
  <si>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</si>
  <si>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</si>
  <si>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</si>
  <si>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</si>
  <si>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</si>
  <si>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</si>
  <si>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</si>
  <si>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</si>
  <si>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</si>
  <si>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</si>
  <si>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</si>
  <si>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</si>
  <si>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</si>
  <si>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</si>
  <si>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</si>
  <si>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</si>
  <si>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</si>
  <si>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</si>
  <si>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</si>
  <si>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</si>
  <si>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</si>
  <si>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</si>
  <si>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</si>
  <si>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</si>
  <si>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</si>
  <si>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</si>
  <si>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</si>
  <si>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</si>
  <si>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</si>
  <si>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</si>
  <si>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</si>
  <si>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</si>
  <si>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</si>
  <si>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</si>
  <si>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</si>
  <si>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</si>
  <si>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</si>
  <si>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</si>
  <si>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</si>
  <si>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</si>
  <si>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</si>
  <si>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</si>
  <si>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</si>
  <si>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</si>
  <si>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</si>
  <si>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</si>
  <si>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</si>
  <si>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</si>
  <si>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</si>
  <si>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</si>
  <si>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</si>
  <si>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</si>
  <si>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</si>
  <si>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</si>
  <si>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</si>
  <si>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</si>
  <si>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</si>
  <si>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</si>
  <si>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</si>
  <si>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</si>
  <si>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</si>
  <si>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</si>
  <si>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</si>
  <si>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</si>
  <si>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</si>
  <si>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</si>
  <si>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</si>
  <si>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</si>
  <si>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</si>
  <si>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</si>
  <si>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</si>
  <si>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</si>
  <si>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</si>
  <si>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</si>
  <si>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</si>
  <si>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</si>
  <si>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</si>
  <si>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</si>
  <si>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</si>
  <si>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</si>
  <si>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</si>
  <si>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</si>
  <si>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</si>
  <si>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</si>
  <si>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</si>
  <si>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</si>
  <si>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</si>
  <si>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</si>
  <si>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</si>
  <si>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</si>
  <si>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</si>
  <si>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</si>
  <si>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</si>
  <si>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</si>
  <si>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</si>
  <si>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</si>
  <si>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</si>
  <si>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</si>
  <si>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</si>
  <si>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</si>
  <si>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</si>
  <si>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</si>
  <si>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</si>
  <si>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</si>
  <si>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</si>
  <si>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</si>
  <si>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</si>
  <si>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</si>
  <si>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</si>
  <si>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</si>
  <si>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</si>
  <si>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</si>
  <si>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</si>
  <si>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</si>
  <si>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</si>
  <si>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</si>
  <si>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</si>
  <si>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</si>
  <si>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</si>
  <si>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</si>
  <si>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</si>
  <si>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</si>
  <si>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</si>
  <si>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</si>
  <si>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</si>
  <si>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</si>
  <si>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</si>
  <si>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</si>
  <si>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</si>
  <si>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</si>
  <si>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</si>
  <si>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</si>
  <si>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</si>
  <si>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</si>
  <si>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</si>
  <si>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</si>
  <si>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</si>
  <si>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</si>
  <si>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</si>
  <si>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</si>
  <si>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</si>
  <si>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</si>
  <si>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</si>
  <si>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</si>
  <si>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</si>
  <si>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</si>
  <si>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</si>
  <si>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</si>
  <si>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</si>
  <si>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</si>
  <si>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</si>
  <si>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</si>
  <si>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</si>
  <si>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</si>
  <si>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</si>
  <si>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</si>
  <si>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</si>
  <si>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</si>
  <si>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</si>
  <si>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</si>
  <si>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</si>
  <si>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</si>
  <si>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</si>
  <si>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</si>
  <si>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</si>
  <si>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</si>
  <si>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</si>
  <si>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</si>
  <si>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</si>
  <si>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</si>
  <si>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</si>
  <si>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</si>
  <si>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План на 2023 год </t>
  </si>
  <si>
    <t>Информация об исполнении бюджета муниципального образования городского округа "Усинск" на 01.04.2023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</si>
</sst>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6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b/>
      <u/>
      <sz val="12"/>
      <name val="Times New Roman"/>
      <family val="1"/>
      <charset val="204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12">
    <xf numFmtId="0" fontId="0" fillId="0" borderId="0"/>
    <xf numFmtId="0" fontId="32" fillId="0" borderId="0"/>
    <xf numFmtId="4" fontId="33" fillId="0" borderId="6">
      <alignment horizontal="right" vertical="top" shrinkToFit="1"/>
    </xf>
    <xf numFmtId="4" fontId="33" fillId="0" borderId="7">
      <alignment horizontal="right" vertical="top" shrinkToFit="1"/>
    </xf>
    <xf numFmtId="49" fontId="34" fillId="0" borderId="8">
      <alignment horizontal="center" vertical="top" shrinkToFit="1"/>
    </xf>
    <xf numFmtId="49" fontId="35" fillId="0" borderId="9">
      <alignment horizontal="center" vertical="center" wrapText="1"/>
    </xf>
    <xf numFmtId="0" fontId="33" fillId="0" borderId="0">
      <alignment horizontal="right" vertical="top" wrapText="1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</cellStyleXfs>
  <cellXfs count="248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167" fontId="31" fillId="3" borderId="0" xfId="0" applyNumberFormat="1" applyFont="1" applyFill="1" applyAlignment="1">
      <alignment vertical="top"/>
    </xf>
    <xf numFmtId="167" fontId="21" fillId="1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2">
    <cellStyle name="br" xfId="7"/>
    <cellStyle name="col" xfId="8"/>
    <cellStyle name="ex58" xfId="4"/>
    <cellStyle name="ex59" xfId="3"/>
    <cellStyle name="ex60" xfId="2"/>
    <cellStyle name="st57" xfId="6"/>
    <cellStyle name="style0" xfId="9"/>
    <cellStyle name="td" xfId="10"/>
    <cellStyle name="tr" xfId="11"/>
    <cellStyle name="xl_bot_header" xfId="5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5"/>
  <sheetViews>
    <sheetView tabSelected="1" view="pageBreakPreview" topLeftCell="A21" zoomScaleSheetLayoutView="100" workbookViewId="0">
      <selection activeCell="D80" sqref="D80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42" t="s">
        <v>184</v>
      </c>
      <c r="B1" s="242"/>
      <c r="C1" s="242"/>
      <c r="D1" s="242"/>
      <c r="E1" s="243"/>
      <c r="F1" s="87"/>
      <c r="G1" s="4"/>
      <c r="I1" s="199"/>
      <c r="J1" s="4"/>
      <c r="K1" s="4"/>
    </row>
    <row r="2" spans="1:11" ht="18.75" customHeight="1">
      <c r="A2" s="242"/>
      <c r="B2" s="242"/>
      <c r="C2" s="242"/>
      <c r="D2" s="242"/>
      <c r="E2" s="243"/>
      <c r="F2" s="87"/>
      <c r="G2" s="4"/>
      <c r="I2" s="4"/>
      <c r="J2" s="4"/>
      <c r="K2" s="4"/>
    </row>
    <row r="3" spans="1:11" ht="18.75" customHeight="1">
      <c r="B3" s="205"/>
      <c r="C3" s="192"/>
      <c r="D3" s="192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3"/>
      <c r="G4" s="4"/>
      <c r="I4" s="4"/>
      <c r="J4" s="4"/>
      <c r="K4" s="4"/>
    </row>
    <row r="5" spans="1:11" ht="15.75" customHeight="1">
      <c r="A5" s="246" t="s">
        <v>1</v>
      </c>
      <c r="B5" s="246" t="s">
        <v>2</v>
      </c>
      <c r="C5" s="244" t="s">
        <v>183</v>
      </c>
      <c r="D5" s="244" t="s">
        <v>3</v>
      </c>
      <c r="E5" s="244" t="s">
        <v>166</v>
      </c>
      <c r="F5" s="192"/>
      <c r="G5" s="4"/>
      <c r="H5" s="87"/>
      <c r="I5" s="87"/>
      <c r="J5" s="87"/>
      <c r="K5" s="4"/>
    </row>
    <row r="6" spans="1:11" ht="42.75" customHeight="1">
      <c r="A6" s="247"/>
      <c r="B6" s="247"/>
      <c r="C6" s="245"/>
      <c r="D6" s="245"/>
      <c r="E6" s="245"/>
      <c r="F6" s="192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8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v>3124637.4</v>
      </c>
      <c r="D8" s="141">
        <v>621371.20000000007</v>
      </c>
      <c r="E8" s="141">
        <v>19.886185833914681</v>
      </c>
      <c r="F8" s="87"/>
      <c r="G8" s="6"/>
      <c r="H8" s="22"/>
      <c r="I8" s="111"/>
      <c r="J8" s="22"/>
      <c r="K8" s="22"/>
    </row>
    <row r="9" spans="1:11" s="189" customFormat="1">
      <c r="A9" s="191" t="s">
        <v>6</v>
      </c>
      <c r="B9" s="142">
        <v>10000000</v>
      </c>
      <c r="C9" s="141">
        <v>1278829.3</v>
      </c>
      <c r="D9" s="141">
        <v>276227.7</v>
      </c>
      <c r="E9" s="141">
        <v>21.600044665851804</v>
      </c>
      <c r="F9" s="87"/>
      <c r="G9" s="6"/>
      <c r="H9" s="190"/>
      <c r="I9" s="225"/>
      <c r="J9" s="225"/>
      <c r="K9" s="225"/>
    </row>
    <row r="10" spans="1:11">
      <c r="A10" s="143" t="s">
        <v>7</v>
      </c>
      <c r="B10" s="144">
        <v>10102000</v>
      </c>
      <c r="C10" s="145">
        <v>748417</v>
      </c>
      <c r="D10" s="145">
        <v>176530.8</v>
      </c>
      <c r="E10" s="145">
        <v>23.587224769079267</v>
      </c>
      <c r="F10" s="87"/>
      <c r="G10" s="6"/>
      <c r="H10" s="22"/>
      <c r="I10" s="6"/>
      <c r="J10" s="226"/>
      <c r="K10" s="4"/>
    </row>
    <row r="11" spans="1:11" ht="31.5">
      <c r="A11" s="146" t="s">
        <v>141</v>
      </c>
      <c r="B11" s="144">
        <v>10300000</v>
      </c>
      <c r="C11" s="145">
        <v>1762.7</v>
      </c>
      <c r="D11" s="145">
        <v>473.9</v>
      </c>
      <c r="E11" s="145">
        <v>26.884892494468708</v>
      </c>
      <c r="F11" s="87"/>
      <c r="G11" s="6"/>
      <c r="H11" s="227"/>
      <c r="I11" s="227"/>
      <c r="J11" s="226"/>
      <c r="K11" s="4"/>
    </row>
    <row r="12" spans="1:11">
      <c r="A12" s="147" t="s">
        <v>8</v>
      </c>
      <c r="B12" s="144">
        <v>10500000</v>
      </c>
      <c r="C12" s="145">
        <v>194254</v>
      </c>
      <c r="D12" s="145">
        <v>25935.4</v>
      </c>
      <c r="E12" s="145">
        <v>13.351282341676363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35315</v>
      </c>
      <c r="D13" s="145">
        <v>3438.7</v>
      </c>
      <c r="E13" s="145">
        <v>9.7372221435650559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10486</v>
      </c>
      <c r="D14" s="145">
        <v>1684.7</v>
      </c>
      <c r="E14" s="145">
        <v>16.066183482738889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-1.4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216299.7</v>
      </c>
      <c r="D16" s="145">
        <v>50335.9</v>
      </c>
      <c r="E16" s="145">
        <v>23.271368383774917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3850.8</v>
      </c>
      <c r="D17" s="145">
        <v>2355</v>
      </c>
      <c r="E17" s="145">
        <v>61.156123402929261</v>
      </c>
      <c r="F17" s="87"/>
      <c r="G17" s="7"/>
      <c r="H17" s="199"/>
    </row>
    <row r="18" spans="1:10" ht="31.5">
      <c r="A18" s="148" t="s">
        <v>14</v>
      </c>
      <c r="B18" s="144">
        <v>11300000</v>
      </c>
      <c r="C18" s="145">
        <v>1200</v>
      </c>
      <c r="D18" s="145">
        <v>98.8</v>
      </c>
      <c r="E18" s="145">
        <v>8.2333333333333325</v>
      </c>
      <c r="F18" s="87"/>
      <c r="G18" s="7"/>
    </row>
    <row r="19" spans="1:10" ht="31.5">
      <c r="A19" s="148" t="s">
        <v>15</v>
      </c>
      <c r="B19" s="144">
        <v>11400000</v>
      </c>
      <c r="C19" s="145">
        <v>62520</v>
      </c>
      <c r="D19" s="145">
        <v>14425.9</v>
      </c>
      <c r="E19" s="145">
        <v>23.074056301983365</v>
      </c>
      <c r="F19" s="87"/>
      <c r="G19" s="7"/>
    </row>
    <row r="20" spans="1:10">
      <c r="A20" s="148" t="s">
        <v>16</v>
      </c>
      <c r="B20" s="144">
        <v>11600000</v>
      </c>
      <c r="C20" s="145">
        <v>4724.1000000000004</v>
      </c>
      <c r="D20" s="145">
        <v>958</v>
      </c>
      <c r="E20" s="145">
        <v>20.27899494083529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-8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>
        <v>0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v>1845808.0999999999</v>
      </c>
      <c r="D23" s="141">
        <v>345143.50000000006</v>
      </c>
      <c r="E23" s="141">
        <v>18.698774807630329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v>1847173.7</v>
      </c>
      <c r="D24" s="141">
        <v>346509.10000000003</v>
      </c>
      <c r="E24" s="141">
        <v>18.758880120478114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64403.4</v>
      </c>
      <c r="D25" s="145">
        <v>19878.900000000001</v>
      </c>
      <c r="E25" s="153">
        <v>30.866227559414565</v>
      </c>
      <c r="F25" s="87"/>
      <c r="G25" s="7"/>
    </row>
    <row r="26" spans="1:10">
      <c r="A26" s="151" t="s">
        <v>171</v>
      </c>
      <c r="B26" s="152">
        <v>2021000</v>
      </c>
      <c r="C26" s="145">
        <v>0</v>
      </c>
      <c r="D26" s="145">
        <v>3778.1</v>
      </c>
      <c r="E26" s="153" t="s">
        <v>154</v>
      </c>
      <c r="F26" s="87"/>
      <c r="G26" s="7"/>
    </row>
    <row r="27" spans="1:10">
      <c r="A27" s="151" t="s">
        <v>21</v>
      </c>
      <c r="B27" s="152">
        <v>20220000</v>
      </c>
      <c r="C27" s="145">
        <v>296287.5</v>
      </c>
      <c r="D27" s="145">
        <v>52118.2</v>
      </c>
      <c r="E27" s="153">
        <v>17.590414715436864</v>
      </c>
      <c r="F27" s="87"/>
      <c r="G27" s="7"/>
    </row>
    <row r="28" spans="1:10">
      <c r="A28" s="151" t="s">
        <v>22</v>
      </c>
      <c r="B28" s="152">
        <v>20230000</v>
      </c>
      <c r="C28" s="145">
        <v>1436702.6</v>
      </c>
      <c r="D28" s="145">
        <v>264594.7</v>
      </c>
      <c r="E28" s="153">
        <v>18.416803867411392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49780.2</v>
      </c>
      <c r="D29" s="145">
        <v>9917.2999999999993</v>
      </c>
      <c r="E29" s="153">
        <v>19.922177894022123</v>
      </c>
      <c r="F29" s="87"/>
      <c r="G29" s="7"/>
    </row>
    <row r="30" spans="1:10">
      <c r="A30" s="151" t="s">
        <v>146</v>
      </c>
      <c r="B30" s="144">
        <v>20704000</v>
      </c>
      <c r="C30" s="145">
        <v>62.2</v>
      </c>
      <c r="D30" s="145">
        <v>62.2</v>
      </c>
      <c r="E30" s="153">
        <v>100</v>
      </c>
      <c r="F30" s="87"/>
      <c r="G30" s="7"/>
    </row>
    <row r="31" spans="1:10" ht="92.25" hidden="1" customHeight="1">
      <c r="A31" s="154" t="s">
        <v>170</v>
      </c>
      <c r="B31" s="144">
        <v>20804000</v>
      </c>
      <c r="C31" s="145">
        <v>0</v>
      </c>
      <c r="D31" s="145">
        <v>0</v>
      </c>
      <c r="E31" s="153" t="e">
        <v>#DIV/0!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0</v>
      </c>
      <c r="D32" s="145">
        <v>0</v>
      </c>
      <c r="E32" s="153">
        <v>0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-1427.8</v>
      </c>
      <c r="D33" s="145">
        <v>-1427.8</v>
      </c>
      <c r="E33" s="153">
        <v>100</v>
      </c>
      <c r="F33" s="87"/>
      <c r="H33" s="202"/>
      <c r="I33" s="202"/>
      <c r="J33" s="202"/>
    </row>
    <row r="34" spans="1:12">
      <c r="A34" s="156" t="s">
        <v>26</v>
      </c>
      <c r="B34" s="224"/>
      <c r="C34" s="155">
        <v>3252437.4000000004</v>
      </c>
      <c r="D34" s="155">
        <v>675848.10000000009</v>
      </c>
      <c r="E34" s="155">
        <v>20.77974198673278</v>
      </c>
      <c r="F34" s="228"/>
      <c r="H34" s="229"/>
      <c r="I34" s="229"/>
      <c r="J34" s="230"/>
      <c r="K34" s="231"/>
    </row>
    <row r="35" spans="1:12" s="9" customFormat="1">
      <c r="A35" s="210" t="s">
        <v>159</v>
      </c>
      <c r="B35" s="232"/>
      <c r="C35" s="233">
        <v>3252437.4000000004</v>
      </c>
      <c r="D35" s="233">
        <v>675848.10000000009</v>
      </c>
      <c r="E35" s="155">
        <v>20.77974198673278</v>
      </c>
      <c r="F35" s="87"/>
      <c r="G35" s="7"/>
      <c r="H35" s="7"/>
      <c r="I35" s="234"/>
      <c r="J35" s="235"/>
    </row>
    <row r="36" spans="1:12" ht="31.5">
      <c r="A36" s="164" t="s">
        <v>107</v>
      </c>
      <c r="B36" s="165">
        <v>905</v>
      </c>
      <c r="C36" s="166">
        <v>8213.5</v>
      </c>
      <c r="D36" s="166">
        <v>2000</v>
      </c>
      <c r="E36" s="166">
        <v>24.350155232239608</v>
      </c>
      <c r="F36" s="87"/>
      <c r="G36" s="240"/>
      <c r="H36" s="7"/>
      <c r="I36" s="167"/>
      <c r="J36" s="35"/>
      <c r="K36" s="18"/>
    </row>
    <row r="37" spans="1:12" ht="31.5">
      <c r="A37" s="164" t="s">
        <v>108</v>
      </c>
      <c r="B37" s="168" t="s">
        <v>109</v>
      </c>
      <c r="C37" s="166">
        <v>279.60000000000002</v>
      </c>
      <c r="D37" s="166">
        <v>30.8</v>
      </c>
      <c r="E37" s="166">
        <v>11.015736766809727</v>
      </c>
      <c r="F37" s="87"/>
      <c r="G37" s="188"/>
      <c r="H37" s="167"/>
      <c r="I37" s="167"/>
      <c r="J37" s="4"/>
    </row>
    <row r="38" spans="1:12">
      <c r="A38" s="164" t="s">
        <v>110</v>
      </c>
      <c r="B38" s="165" t="s">
        <v>111</v>
      </c>
      <c r="C38" s="166">
        <v>417191.4</v>
      </c>
      <c r="D38" s="166">
        <v>74840.899999999994</v>
      </c>
      <c r="E38" s="166">
        <v>17.939224058789321</v>
      </c>
      <c r="F38" s="87"/>
      <c r="G38" s="7"/>
      <c r="H38" s="7"/>
      <c r="I38" s="7"/>
      <c r="J38" s="169"/>
    </row>
    <row r="39" spans="1:12" ht="51" customHeight="1">
      <c r="A39" s="164" t="s">
        <v>169</v>
      </c>
      <c r="B39" s="165" t="s">
        <v>168</v>
      </c>
      <c r="C39" s="166">
        <v>337636.7</v>
      </c>
      <c r="D39" s="166">
        <v>41856.800000000003</v>
      </c>
      <c r="E39" s="166">
        <v>12.396993573269731</v>
      </c>
      <c r="F39" s="87"/>
      <c r="G39" s="7"/>
      <c r="H39" s="167"/>
      <c r="I39" s="167"/>
      <c r="J39" s="169"/>
    </row>
    <row r="40" spans="1:12" ht="47.25">
      <c r="A40" s="164" t="s">
        <v>112</v>
      </c>
      <c r="B40" s="165" t="s">
        <v>113</v>
      </c>
      <c r="C40" s="166">
        <v>328331.3</v>
      </c>
      <c r="D40" s="166">
        <v>76766.600000000006</v>
      </c>
      <c r="E40" s="166">
        <v>23.380835150349665</v>
      </c>
      <c r="F40" s="87"/>
      <c r="G40" s="7"/>
      <c r="H40" s="170"/>
      <c r="I40" s="170"/>
      <c r="J40" s="4"/>
    </row>
    <row r="41" spans="1:12" ht="47.25">
      <c r="A41" s="164" t="s">
        <v>161</v>
      </c>
      <c r="B41" s="165" t="s">
        <v>115</v>
      </c>
      <c r="C41" s="166">
        <v>36785.1</v>
      </c>
      <c r="D41" s="166">
        <v>6546.6</v>
      </c>
      <c r="E41" s="166">
        <v>17.796879714884561</v>
      </c>
      <c r="F41" s="87"/>
      <c r="G41" s="7"/>
      <c r="H41" s="167"/>
      <c r="I41" s="167"/>
      <c r="J41" s="4"/>
    </row>
    <row r="42" spans="1:12" ht="38.25" customHeight="1">
      <c r="A42" s="164" t="s">
        <v>160</v>
      </c>
      <c r="B42" s="165" t="s">
        <v>117</v>
      </c>
      <c r="C42" s="166">
        <v>240514</v>
      </c>
      <c r="D42" s="166">
        <v>65660.800000000003</v>
      </c>
      <c r="E42" s="166">
        <v>27.300198741029629</v>
      </c>
      <c r="F42" s="87"/>
      <c r="G42" s="7"/>
      <c r="H42" s="167"/>
      <c r="I42" s="167"/>
      <c r="J42" s="4"/>
    </row>
    <row r="43" spans="1:12" ht="35.25" customHeight="1">
      <c r="A43" s="164" t="s">
        <v>118</v>
      </c>
      <c r="B43" s="165" t="s">
        <v>119</v>
      </c>
      <c r="C43" s="166">
        <v>1815911.1</v>
      </c>
      <c r="D43" s="166">
        <v>397128.3</v>
      </c>
      <c r="E43" s="166">
        <v>21.86936904565427</v>
      </c>
      <c r="F43" s="87"/>
      <c r="G43" s="7"/>
      <c r="H43" s="167"/>
      <c r="I43" s="167"/>
      <c r="J43" s="35"/>
    </row>
    <row r="44" spans="1:12">
      <c r="A44" s="164" t="s">
        <v>120</v>
      </c>
      <c r="B44" s="165" t="s">
        <v>121</v>
      </c>
      <c r="C44" s="166">
        <v>67574.7</v>
      </c>
      <c r="D44" s="166">
        <v>11017.3</v>
      </c>
      <c r="E44" s="166">
        <v>16.303882962114518</v>
      </c>
      <c r="F44" s="87"/>
      <c r="G44" s="7"/>
      <c r="H44" s="167"/>
      <c r="I44" s="167"/>
      <c r="J44" s="4"/>
    </row>
    <row r="45" spans="1:12">
      <c r="A45" s="210" t="s">
        <v>158</v>
      </c>
      <c r="B45" s="224"/>
      <c r="C45" s="155">
        <v>3252437.4000000004</v>
      </c>
      <c r="D45" s="155">
        <v>675848.10000000009</v>
      </c>
      <c r="E45" s="236">
        <v>20.77974198673278</v>
      </c>
      <c r="F45" s="87"/>
      <c r="G45" s="7"/>
      <c r="H45" s="167"/>
      <c r="I45" s="167"/>
      <c r="J45" s="4"/>
    </row>
    <row r="46" spans="1:12" s="11" customFormat="1">
      <c r="A46" s="156" t="s">
        <v>28</v>
      </c>
      <c r="B46" s="196" t="s">
        <v>29</v>
      </c>
      <c r="C46" s="155">
        <v>343188</v>
      </c>
      <c r="D46" s="155">
        <v>68008.600000000006</v>
      </c>
      <c r="E46" s="155">
        <v>19.816718533282053</v>
      </c>
      <c r="F46" s="87"/>
      <c r="G46" s="7"/>
      <c r="H46" s="174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200">
        <v>0</v>
      </c>
      <c r="E47" s="153">
        <v>0</v>
      </c>
      <c r="F47" s="87"/>
      <c r="G47" s="7"/>
      <c r="H47" s="174"/>
      <c r="I47" s="83"/>
      <c r="J47" s="17"/>
    </row>
    <row r="48" spans="1:12" s="11" customFormat="1" ht="33.75" customHeight="1">
      <c r="A48" s="157" t="s">
        <v>167</v>
      </c>
      <c r="B48" s="159" t="s">
        <v>31</v>
      </c>
      <c r="C48" s="145">
        <v>7662</v>
      </c>
      <c r="D48" s="145">
        <v>1840.7</v>
      </c>
      <c r="E48" s="153">
        <v>24.023753589141215</v>
      </c>
      <c r="F48" s="87"/>
      <c r="G48" s="7"/>
      <c r="H48" s="174"/>
      <c r="I48" s="83"/>
      <c r="J48" s="17"/>
    </row>
    <row r="49" spans="1:12" s="11" customFormat="1" ht="31.5">
      <c r="A49" s="158" t="s">
        <v>32</v>
      </c>
      <c r="B49" s="159" t="s">
        <v>33</v>
      </c>
      <c r="C49" s="145">
        <v>279.60000000000002</v>
      </c>
      <c r="D49" s="145">
        <v>30.8</v>
      </c>
      <c r="E49" s="153">
        <v>11.015736766809727</v>
      </c>
      <c r="F49" s="87"/>
      <c r="G49" s="7"/>
      <c r="H49" s="174"/>
      <c r="I49" s="45"/>
      <c r="J49" s="45"/>
      <c r="K49" s="237"/>
    </row>
    <row r="50" spans="1:12" ht="31.5">
      <c r="A50" s="157" t="s">
        <v>34</v>
      </c>
      <c r="B50" s="161" t="s">
        <v>35</v>
      </c>
      <c r="C50" s="153">
        <v>238666.1</v>
      </c>
      <c r="D50" s="153">
        <v>46005.7</v>
      </c>
      <c r="E50" s="153">
        <v>19.276177052375683</v>
      </c>
      <c r="F50" s="87"/>
      <c r="G50" s="7"/>
      <c r="H50" s="174"/>
      <c r="I50" s="18"/>
      <c r="J50" s="18"/>
    </row>
    <row r="51" spans="1:12" hidden="1">
      <c r="A51" s="160" t="s">
        <v>144</v>
      </c>
      <c r="B51" s="197" t="s">
        <v>145</v>
      </c>
      <c r="C51" s="153"/>
      <c r="D51" s="153"/>
      <c r="E51" s="153">
        <v>0</v>
      </c>
      <c r="F51" s="87"/>
      <c r="G51" s="7"/>
      <c r="H51" s="174"/>
    </row>
    <row r="52" spans="1:12" ht="35.25" customHeight="1">
      <c r="A52" s="157" t="s">
        <v>36</v>
      </c>
      <c r="B52" s="161" t="s">
        <v>37</v>
      </c>
      <c r="C52" s="153">
        <v>42996.800000000003</v>
      </c>
      <c r="D52" s="153">
        <v>9866.7999999999993</v>
      </c>
      <c r="E52" s="153">
        <v>22.947754251479179</v>
      </c>
      <c r="F52" s="87"/>
      <c r="G52" s="7"/>
      <c r="H52" s="174"/>
      <c r="I52" s="19"/>
      <c r="J52" s="19"/>
      <c r="K52" s="12"/>
    </row>
    <row r="53" spans="1:12" hidden="1">
      <c r="A53" s="157" t="s">
        <v>38</v>
      </c>
      <c r="B53" s="161" t="s">
        <v>39</v>
      </c>
      <c r="C53" s="153"/>
      <c r="D53" s="206"/>
      <c r="E53" s="153" t="s">
        <v>154</v>
      </c>
      <c r="F53" s="87"/>
      <c r="G53" s="7"/>
      <c r="H53" s="174"/>
      <c r="I53" s="19"/>
      <c r="J53" s="19"/>
      <c r="K53" s="12"/>
    </row>
    <row r="54" spans="1:12">
      <c r="A54" s="157" t="s">
        <v>40</v>
      </c>
      <c r="B54" s="161" t="s">
        <v>41</v>
      </c>
      <c r="C54" s="153">
        <v>500</v>
      </c>
      <c r="D54" s="153">
        <v>0</v>
      </c>
      <c r="E54" s="153">
        <v>0</v>
      </c>
      <c r="F54" s="87"/>
      <c r="G54" s="7"/>
      <c r="H54" s="174"/>
      <c r="I54" s="19"/>
      <c r="J54" s="19"/>
      <c r="K54" s="12"/>
    </row>
    <row r="55" spans="1:12">
      <c r="A55" s="157" t="s">
        <v>42</v>
      </c>
      <c r="B55" s="161" t="s">
        <v>43</v>
      </c>
      <c r="C55" s="153">
        <v>53083.5</v>
      </c>
      <c r="D55" s="153">
        <v>10264.6</v>
      </c>
      <c r="E55" s="153">
        <v>19.336705379260977</v>
      </c>
      <c r="F55" s="87"/>
      <c r="G55" s="7"/>
      <c r="H55" s="174"/>
      <c r="I55" s="19"/>
      <c r="J55" s="19"/>
      <c r="K55" s="12"/>
    </row>
    <row r="56" spans="1:12" ht="31.5">
      <c r="A56" s="156" t="s">
        <v>44</v>
      </c>
      <c r="B56" s="196" t="s">
        <v>45</v>
      </c>
      <c r="C56" s="155">
        <v>10763</v>
      </c>
      <c r="D56" s="155">
        <v>709.80000000000007</v>
      </c>
      <c r="E56" s="141">
        <v>6.5948155718665804</v>
      </c>
      <c r="F56" s="87"/>
      <c r="G56" s="7"/>
      <c r="H56" s="174"/>
      <c r="I56" s="19"/>
      <c r="J56" s="19"/>
      <c r="K56" s="12"/>
      <c r="L56" s="18"/>
    </row>
    <row r="57" spans="1:12" ht="34.5" customHeight="1">
      <c r="A57" s="157" t="s">
        <v>46</v>
      </c>
      <c r="B57" s="161" t="s">
        <v>47</v>
      </c>
      <c r="C57" s="153">
        <v>278</v>
      </c>
      <c r="D57" s="153">
        <v>36.299999999999997</v>
      </c>
      <c r="E57" s="153">
        <v>13.05755395683453</v>
      </c>
      <c r="F57" s="87"/>
      <c r="I57" s="7"/>
      <c r="J57" s="7"/>
    </row>
    <row r="58" spans="1:12" s="183" customFormat="1" ht="20.25">
      <c r="A58" s="157" t="s">
        <v>48</v>
      </c>
      <c r="B58" s="161" t="s">
        <v>49</v>
      </c>
      <c r="C58" s="153">
        <v>6540.6</v>
      </c>
      <c r="D58" s="153">
        <v>18.399999999999999</v>
      </c>
      <c r="E58" s="153">
        <v>0.28131975659725406</v>
      </c>
      <c r="F58" s="87"/>
      <c r="H58" s="184"/>
      <c r="I58" s="185"/>
      <c r="J58" s="186"/>
    </row>
    <row r="59" spans="1:12" s="183" customFormat="1" ht="31.5">
      <c r="A59" s="162" t="s">
        <v>50</v>
      </c>
      <c r="B59" s="161" t="s">
        <v>51</v>
      </c>
      <c r="C59" s="153">
        <v>3944.4</v>
      </c>
      <c r="D59" s="241">
        <v>655.1</v>
      </c>
      <c r="E59" s="153">
        <v>16.608356150491836</v>
      </c>
      <c r="F59" s="87"/>
      <c r="H59" s="184"/>
      <c r="I59" s="185"/>
      <c r="J59" s="186"/>
    </row>
    <row r="60" spans="1:12">
      <c r="A60" s="163" t="s">
        <v>52</v>
      </c>
      <c r="B60" s="196" t="s">
        <v>53</v>
      </c>
      <c r="C60" s="155">
        <v>104973.9</v>
      </c>
      <c r="D60" s="155">
        <v>11698.2</v>
      </c>
      <c r="E60" s="155">
        <v>11.14391291549614</v>
      </c>
      <c r="F60" s="87"/>
    </row>
    <row r="61" spans="1:12">
      <c r="A61" s="160" t="s">
        <v>54</v>
      </c>
      <c r="B61" s="161" t="s">
        <v>55</v>
      </c>
      <c r="C61" s="153">
        <v>1392.1</v>
      </c>
      <c r="D61" s="153">
        <v>0</v>
      </c>
      <c r="E61" s="153">
        <v>0</v>
      </c>
      <c r="F61" s="87"/>
      <c r="I61" s="12"/>
    </row>
    <row r="62" spans="1:12">
      <c r="A62" s="160" t="s">
        <v>56</v>
      </c>
      <c r="B62" s="161" t="s">
        <v>57</v>
      </c>
      <c r="C62" s="153">
        <v>58871</v>
      </c>
      <c r="D62" s="153">
        <v>4478</v>
      </c>
      <c r="E62" s="153">
        <v>7.6064615855005009</v>
      </c>
      <c r="F62" s="87"/>
      <c r="H62" s="6"/>
      <c r="I62" s="7"/>
    </row>
    <row r="63" spans="1:12">
      <c r="A63" s="160" t="s">
        <v>58</v>
      </c>
      <c r="B63" s="161" t="s">
        <v>59</v>
      </c>
      <c r="C63" s="153">
        <v>11815.8</v>
      </c>
      <c r="D63" s="153">
        <v>435.1</v>
      </c>
      <c r="E63" s="153">
        <v>3.6823575212850597</v>
      </c>
      <c r="F63" s="87"/>
    </row>
    <row r="64" spans="1:12">
      <c r="A64" s="160" t="s">
        <v>60</v>
      </c>
      <c r="B64" s="161" t="s">
        <v>61</v>
      </c>
      <c r="C64" s="153">
        <v>32895</v>
      </c>
      <c r="D64" s="153">
        <v>6785.1</v>
      </c>
      <c r="E64" s="153">
        <v>20.6265389876881</v>
      </c>
      <c r="F64" s="87"/>
    </row>
    <row r="65" spans="1:18">
      <c r="A65" s="156" t="s">
        <v>62</v>
      </c>
      <c r="B65" s="196" t="s">
        <v>63</v>
      </c>
      <c r="C65" s="155">
        <v>338580.99999999994</v>
      </c>
      <c r="D65" s="155">
        <v>44292.7</v>
      </c>
      <c r="E65" s="155">
        <v>13.081862242712972</v>
      </c>
      <c r="F65" s="87"/>
    </row>
    <row r="66" spans="1:18">
      <c r="A66" s="157" t="s">
        <v>64</v>
      </c>
      <c r="B66" s="161" t="s">
        <v>65</v>
      </c>
      <c r="C66" s="153">
        <v>6212.2</v>
      </c>
      <c r="D66" s="153">
        <v>1434.1</v>
      </c>
      <c r="E66" s="153">
        <v>23.085219406973373</v>
      </c>
      <c r="F66" s="87"/>
    </row>
    <row r="67" spans="1:18">
      <c r="A67" s="157" t="s">
        <v>66</v>
      </c>
      <c r="B67" s="161" t="s">
        <v>67</v>
      </c>
      <c r="C67" s="153">
        <v>8636.9</v>
      </c>
      <c r="D67" s="153">
        <v>989.5</v>
      </c>
      <c r="E67" s="153">
        <v>11.456656902360802</v>
      </c>
      <c r="F67" s="87"/>
    </row>
    <row r="68" spans="1:18">
      <c r="A68" s="157" t="s">
        <v>68</v>
      </c>
      <c r="B68" s="161" t="s">
        <v>69</v>
      </c>
      <c r="C68" s="153">
        <v>266169.3</v>
      </c>
      <c r="D68" s="153">
        <v>29312.6</v>
      </c>
      <c r="E68" s="153">
        <v>11.012765183663181</v>
      </c>
      <c r="F68" s="87"/>
    </row>
    <row r="69" spans="1:18" ht="31.5">
      <c r="A69" s="157" t="s">
        <v>70</v>
      </c>
      <c r="B69" s="161" t="s">
        <v>71</v>
      </c>
      <c r="C69" s="241">
        <v>57562.6</v>
      </c>
      <c r="D69" s="153">
        <v>12556.5</v>
      </c>
      <c r="E69" s="153">
        <v>21.813642886179569</v>
      </c>
      <c r="F69" s="87"/>
    </row>
    <row r="70" spans="1:18" hidden="1">
      <c r="A70" s="150" t="s">
        <v>137</v>
      </c>
      <c r="B70" s="211" t="s">
        <v>139</v>
      </c>
      <c r="C70" s="141">
        <v>0</v>
      </c>
      <c r="D70" s="141">
        <v>0</v>
      </c>
      <c r="E70" s="155" t="e">
        <v>#DIV/0!</v>
      </c>
      <c r="F70" s="87"/>
    </row>
    <row r="71" spans="1:18" hidden="1">
      <c r="A71" s="157" t="s">
        <v>138</v>
      </c>
      <c r="B71" s="161" t="s">
        <v>140</v>
      </c>
      <c r="C71" s="153">
        <v>0</v>
      </c>
      <c r="D71" s="153">
        <v>0</v>
      </c>
      <c r="E71" s="153" t="e">
        <v>#DIV/0!</v>
      </c>
      <c r="F71" s="87"/>
    </row>
    <row r="72" spans="1:18">
      <c r="A72" s="163" t="s">
        <v>72</v>
      </c>
      <c r="B72" s="196" t="s">
        <v>73</v>
      </c>
      <c r="C72" s="155">
        <v>1873062.2000000002</v>
      </c>
      <c r="D72" s="155">
        <v>409351.8</v>
      </c>
      <c r="E72" s="155">
        <v>21.854682668840358</v>
      </c>
      <c r="F72" s="87"/>
    </row>
    <row r="73" spans="1:18">
      <c r="A73" s="157" t="s">
        <v>74</v>
      </c>
      <c r="B73" s="161" t="s">
        <v>75</v>
      </c>
      <c r="C73" s="153">
        <v>651183</v>
      </c>
      <c r="D73" s="153">
        <v>142321.4</v>
      </c>
      <c r="E73" s="153">
        <v>21.855822403226128</v>
      </c>
      <c r="F73" s="87"/>
    </row>
    <row r="74" spans="1:18">
      <c r="A74" s="157" t="s">
        <v>76</v>
      </c>
      <c r="B74" s="161" t="s">
        <v>77</v>
      </c>
      <c r="C74" s="153">
        <v>969812.8</v>
      </c>
      <c r="D74" s="153">
        <v>208733.6</v>
      </c>
      <c r="E74" s="153">
        <v>21.523081567906711</v>
      </c>
      <c r="F74" s="87"/>
    </row>
    <row r="75" spans="1:18">
      <c r="A75" s="157" t="s">
        <v>152</v>
      </c>
      <c r="B75" s="161" t="s">
        <v>151</v>
      </c>
      <c r="C75" s="153">
        <v>143771.1</v>
      </c>
      <c r="D75" s="153">
        <v>36628.800000000003</v>
      </c>
      <c r="E75" s="153">
        <v>25.47716474312292</v>
      </c>
      <c r="F75" s="87"/>
    </row>
    <row r="76" spans="1:18">
      <c r="A76" s="157" t="s">
        <v>78</v>
      </c>
      <c r="B76" s="161" t="s">
        <v>79</v>
      </c>
      <c r="C76" s="153">
        <v>10365.299999999999</v>
      </c>
      <c r="D76" s="153">
        <v>2427</v>
      </c>
      <c r="E76" s="153">
        <v>23.41466238314376</v>
      </c>
      <c r="F76" s="87"/>
    </row>
    <row r="77" spans="1:18" s="2" customFormat="1">
      <c r="A77" s="157" t="s">
        <v>80</v>
      </c>
      <c r="B77" s="161" t="s">
        <v>81</v>
      </c>
      <c r="C77" s="153">
        <v>97930</v>
      </c>
      <c r="D77" s="153">
        <v>19241</v>
      </c>
      <c r="E77" s="153">
        <v>19.647707546206476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6" t="s">
        <v>82</v>
      </c>
      <c r="B78" s="196" t="s">
        <v>83</v>
      </c>
      <c r="C78" s="155">
        <v>255688.6</v>
      </c>
      <c r="D78" s="155">
        <v>60650.3</v>
      </c>
      <c r="E78" s="155">
        <v>23.720377052398895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84</v>
      </c>
      <c r="B79" s="161" t="s">
        <v>85</v>
      </c>
      <c r="C79" s="153">
        <v>186439</v>
      </c>
      <c r="D79" s="153">
        <v>46993.9</v>
      </c>
      <c r="E79" s="153">
        <v>25.206045945322597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18" customHeight="1">
      <c r="A80" s="157" t="s">
        <v>86</v>
      </c>
      <c r="B80" s="161" t="s">
        <v>87</v>
      </c>
      <c r="C80" s="153">
        <v>69249.600000000006</v>
      </c>
      <c r="D80" s="153">
        <v>13656.4</v>
      </c>
      <c r="E80" s="153">
        <v>19.720547122293844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6" t="s">
        <v>88</v>
      </c>
      <c r="B81" s="196" t="s">
        <v>89</v>
      </c>
      <c r="C81" s="155">
        <v>48964.3</v>
      </c>
      <c r="D81" s="155">
        <v>10988.4</v>
      </c>
      <c r="E81" s="155">
        <v>22.441656472164411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90</v>
      </c>
      <c r="B82" s="161" t="s">
        <v>91</v>
      </c>
      <c r="C82" s="153">
        <v>12011.3</v>
      </c>
      <c r="D82" s="153">
        <v>2998.6</v>
      </c>
      <c r="E82" s="153">
        <v>24.964824789989425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92</v>
      </c>
      <c r="B83" s="161" t="s">
        <v>93</v>
      </c>
      <c r="C83" s="153">
        <v>11924.7</v>
      </c>
      <c r="D83" s="153">
        <v>2795.7</v>
      </c>
      <c r="E83" s="153">
        <v>23.444614958866886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94</v>
      </c>
      <c r="B84" s="161" t="s">
        <v>95</v>
      </c>
      <c r="C84" s="153">
        <v>25028.3</v>
      </c>
      <c r="D84" s="153">
        <v>5194.1000000000004</v>
      </c>
      <c r="E84" s="153">
        <v>20.752907708474009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6" t="s">
        <v>96</v>
      </c>
      <c r="B85" s="196" t="s">
        <v>97</v>
      </c>
      <c r="C85" s="155">
        <v>240514</v>
      </c>
      <c r="D85" s="155">
        <v>65660.800000000003</v>
      </c>
      <c r="E85" s="155">
        <v>27.300198741029629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98</v>
      </c>
      <c r="B86" s="161" t="s">
        <v>99</v>
      </c>
      <c r="C86" s="153">
        <v>225701.3</v>
      </c>
      <c r="D86" s="153">
        <v>62483.3</v>
      </c>
      <c r="E86" s="153">
        <v>27.684067393497514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idden="1">
      <c r="A87" s="162" t="s">
        <v>143</v>
      </c>
      <c r="B87" s="197" t="s">
        <v>142</v>
      </c>
      <c r="C87" s="153"/>
      <c r="D87" s="153"/>
      <c r="E87" s="155">
        <v>0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18" customHeight="1">
      <c r="A88" s="162" t="s">
        <v>100</v>
      </c>
      <c r="B88" s="161" t="s">
        <v>101</v>
      </c>
      <c r="C88" s="153">
        <v>14812.7</v>
      </c>
      <c r="D88" s="153">
        <v>3177.5</v>
      </c>
      <c r="E88" s="153">
        <v>21.451187156966654</v>
      </c>
      <c r="F88" s="87"/>
      <c r="G88" s="3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01" customFormat="1">
      <c r="A89" s="150" t="s">
        <v>162</v>
      </c>
      <c r="B89" s="196" t="s">
        <v>163</v>
      </c>
      <c r="C89" s="155">
        <v>5727.7</v>
      </c>
      <c r="D89" s="155">
        <v>1431.9</v>
      </c>
      <c r="E89" s="155">
        <v>24.999563524625941</v>
      </c>
      <c r="F89" s="87"/>
      <c r="G89" s="11"/>
      <c r="H89" s="33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s="2" customFormat="1">
      <c r="A90" s="162" t="s">
        <v>165</v>
      </c>
      <c r="B90" s="161" t="s">
        <v>164</v>
      </c>
      <c r="C90" s="153">
        <v>5727.7</v>
      </c>
      <c r="D90" s="153">
        <v>1431.9</v>
      </c>
      <c r="E90" s="153">
        <v>24.999563524625941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idden="1">
      <c r="A91" s="162" t="s">
        <v>165</v>
      </c>
      <c r="B91" s="161" t="s">
        <v>164</v>
      </c>
      <c r="C91" s="153">
        <v>0</v>
      </c>
      <c r="D91" s="153">
        <v>0</v>
      </c>
      <c r="E91" s="153" t="e">
        <v>#DIV/0!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56" t="s">
        <v>102</v>
      </c>
      <c r="B92" s="196" t="s">
        <v>103</v>
      </c>
      <c r="C92" s="155">
        <v>30974.7</v>
      </c>
      <c r="D92" s="155">
        <v>3055.6</v>
      </c>
      <c r="E92" s="155">
        <v>9.8648251637626831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62" t="s">
        <v>104</v>
      </c>
      <c r="B93" s="161" t="s">
        <v>105</v>
      </c>
      <c r="C93" s="153">
        <v>30974.7</v>
      </c>
      <c r="D93" s="153">
        <v>3055.6</v>
      </c>
      <c r="E93" s="153">
        <v>9.8648251637626831</v>
      </c>
      <c r="F93" s="87"/>
      <c r="G93" s="204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71" t="s">
        <v>122</v>
      </c>
      <c r="B94" s="172" t="s">
        <v>123</v>
      </c>
      <c r="C94" s="173">
        <v>127800.00000000003</v>
      </c>
      <c r="D94" s="173">
        <v>54476.9</v>
      </c>
      <c r="E94" s="173" t="s">
        <v>124</v>
      </c>
      <c r="F94" s="87"/>
      <c r="G94" s="238"/>
      <c r="H94" s="22"/>
      <c r="I94" s="19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125</v>
      </c>
      <c r="B95" s="172" t="s">
        <v>126</v>
      </c>
      <c r="C95" s="173">
        <v>162000</v>
      </c>
      <c r="D95" s="173">
        <v>-190517</v>
      </c>
      <c r="E95" s="173" t="s">
        <v>124</v>
      </c>
      <c r="F95" s="87"/>
      <c r="G95" s="3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5" t="s">
        <v>178</v>
      </c>
      <c r="B96" s="176" t="s">
        <v>126</v>
      </c>
      <c r="C96" s="177">
        <v>620517.4</v>
      </c>
      <c r="D96" s="177">
        <v>130000</v>
      </c>
      <c r="E96" s="153">
        <v>20.950258606769122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5" t="s">
        <v>179</v>
      </c>
      <c r="B97" s="176" t="s">
        <v>126</v>
      </c>
      <c r="C97" s="177">
        <v>-458517.4</v>
      </c>
      <c r="D97" s="177">
        <v>-320517</v>
      </c>
      <c r="E97" s="153">
        <v>69.902908810003723</v>
      </c>
      <c r="F97" s="87"/>
      <c r="G97" s="3"/>
      <c r="H97" s="35"/>
      <c r="I97" s="18"/>
      <c r="J97" s="7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180</v>
      </c>
      <c r="B98" s="172" t="s">
        <v>130</v>
      </c>
      <c r="C98" s="173">
        <v>-34199.999999999971</v>
      </c>
      <c r="D98" s="173">
        <v>250205</v>
      </c>
      <c r="E98" s="173" t="s">
        <v>124</v>
      </c>
      <c r="F98" s="87"/>
      <c r="G98" s="3"/>
      <c r="H98" s="35"/>
      <c r="I98" s="35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47.25">
      <c r="A99" s="175" t="s">
        <v>181</v>
      </c>
      <c r="B99" s="176" t="s">
        <v>130</v>
      </c>
      <c r="C99" s="177">
        <v>259614.6</v>
      </c>
      <c r="D99" s="177">
        <v>258755</v>
      </c>
      <c r="E99" s="153">
        <v>99.668893814138343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175" t="s">
        <v>182</v>
      </c>
      <c r="B100" s="176" t="s">
        <v>130</v>
      </c>
      <c r="C100" s="177">
        <v>-293814.59999999998</v>
      </c>
      <c r="D100" s="177">
        <v>-8550</v>
      </c>
      <c r="E100" s="153">
        <v>2.9099983458956773</v>
      </c>
      <c r="F100" s="87"/>
      <c r="G100" s="20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31.5" hidden="1">
      <c r="A101" s="171" t="s">
        <v>133</v>
      </c>
      <c r="B101" s="172" t="s">
        <v>134</v>
      </c>
      <c r="C101" s="173"/>
      <c r="D101" s="173"/>
      <c r="E101" s="173" t="s">
        <v>124</v>
      </c>
      <c r="F101" s="87"/>
      <c r="G101" s="20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>
      <c r="A102" s="171" t="s">
        <v>133</v>
      </c>
      <c r="B102" s="172" t="s">
        <v>134</v>
      </c>
      <c r="C102" s="173">
        <v>0</v>
      </c>
      <c r="D102" s="173">
        <v>24157.5</v>
      </c>
      <c r="E102" s="173" t="s">
        <v>124</v>
      </c>
      <c r="F102" s="87"/>
      <c r="G102" s="238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171" t="s">
        <v>135</v>
      </c>
      <c r="B103" s="172" t="s">
        <v>136</v>
      </c>
      <c r="C103" s="173">
        <v>0</v>
      </c>
      <c r="D103" s="173">
        <v>-29368.6</v>
      </c>
      <c r="E103" s="173" t="s">
        <v>124</v>
      </c>
      <c r="F103" s="87"/>
      <c r="G103" s="238"/>
      <c r="H103" s="35"/>
      <c r="I103" s="35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28.5" customHeight="1">
      <c r="A104" s="239"/>
      <c r="B104" s="178"/>
      <c r="C104" s="179"/>
      <c r="D104" s="179"/>
      <c r="E104" s="179"/>
      <c r="F104" s="87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0.25">
      <c r="A105" s="195"/>
      <c r="B105" s="181"/>
      <c r="C105" s="182"/>
      <c r="D105" s="182"/>
      <c r="E105" s="183"/>
      <c r="F105" s="183"/>
      <c r="G105" s="3"/>
      <c r="H105" s="4"/>
      <c r="I105" s="18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187"/>
      <c r="B106" s="181"/>
      <c r="C106" s="182"/>
      <c r="D106" s="182"/>
      <c r="E106" s="183"/>
      <c r="F106" s="183"/>
      <c r="G106" s="3"/>
      <c r="H106" s="35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194"/>
      <c r="B107" s="178"/>
      <c r="C107" s="179"/>
      <c r="D107" s="179"/>
      <c r="E107" s="180"/>
      <c r="F107" s="180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194"/>
      <c r="B108" s="178"/>
      <c r="C108" s="179"/>
      <c r="D108" s="179"/>
      <c r="E108" s="180"/>
      <c r="F108" s="180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91"/>
      <c r="D385" s="91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</sheetData>
  <customSheetViews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23" customWidth="1"/>
  </cols>
  <sheetData>
    <row r="1" spans="1:5">
      <c r="A1" s="213" t="s">
        <v>177</v>
      </c>
      <c r="B1" s="212"/>
      <c r="C1" s="212"/>
      <c r="D1" s="212"/>
      <c r="E1" s="214"/>
    </row>
    <row r="2" spans="1:5" ht="12.75">
      <c r="A2"/>
      <c r="B2"/>
      <c r="C2"/>
      <c r="D2"/>
      <c r="E2" s="215"/>
    </row>
    <row r="3" spans="1:5">
      <c r="B3" s="207"/>
      <c r="C3" s="192"/>
      <c r="D3" s="192"/>
      <c r="E3" s="216"/>
    </row>
    <row r="4" spans="1:5">
      <c r="A4" s="135"/>
      <c r="B4" s="136"/>
      <c r="C4" s="137"/>
      <c r="D4" s="137"/>
      <c r="E4" s="217" t="s">
        <v>0</v>
      </c>
    </row>
    <row r="5" spans="1:5" ht="47.25">
      <c r="A5" s="209" t="s">
        <v>1</v>
      </c>
      <c r="B5" s="209" t="s">
        <v>2</v>
      </c>
      <c r="C5" s="208" t="s">
        <v>175</v>
      </c>
      <c r="D5" s="208" t="s">
        <v>176</v>
      </c>
      <c r="E5" s="218" t="s">
        <v>172</v>
      </c>
    </row>
    <row r="6" spans="1:5" ht="12.75">
      <c r="A6"/>
      <c r="B6"/>
      <c r="C6"/>
      <c r="D6"/>
      <c r="E6" s="215"/>
    </row>
    <row r="7" spans="1:5">
      <c r="A7" s="138">
        <v>1</v>
      </c>
      <c r="B7" s="139">
        <v>2</v>
      </c>
      <c r="C7" s="138">
        <v>3</v>
      </c>
      <c r="D7" s="138">
        <v>4</v>
      </c>
      <c r="E7" s="219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621371.20000000007</v>
      </c>
      <c r="E8" s="220">
        <f>D8-C8</f>
        <v>-2403070.1999999997</v>
      </c>
    </row>
    <row r="9" spans="1:5">
      <c r="A9" s="191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276227.7</v>
      </c>
      <c r="E9" s="220">
        <f t="shared" ref="E9:E72" si="0">D9-C9</f>
        <v>-1101596.1000000001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176530.8</v>
      </c>
      <c r="E10" s="221">
        <f t="shared" si="0"/>
        <v>-554194.69999999995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473.9</v>
      </c>
      <c r="E11" s="221">
        <f t="shared" si="0"/>
        <v>-1333.1999999999998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25935.4</v>
      </c>
      <c r="E12" s="221">
        <f t="shared" si="0"/>
        <v>-178806.9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3438.7</v>
      </c>
      <c r="E13" s="221">
        <f t="shared" si="0"/>
        <v>-35943.9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1684.7</v>
      </c>
      <c r="E14" s="221">
        <f t="shared" si="0"/>
        <v>-7453.2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-1.4</v>
      </c>
      <c r="E15" s="221">
        <f t="shared" si="0"/>
        <v>-1.5999999999999999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50335.9</v>
      </c>
      <c r="E16" s="221">
        <f t="shared" si="0"/>
        <v>-233387.1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2355</v>
      </c>
      <c r="E17" s="221">
        <f t="shared" si="0"/>
        <v>-1128.5999999999999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98.8</v>
      </c>
      <c r="E18" s="221">
        <f t="shared" si="0"/>
        <v>-2686.2999999999997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14425.9</v>
      </c>
      <c r="E19" s="221">
        <f t="shared" si="0"/>
        <v>-29091.5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958</v>
      </c>
      <c r="E20" s="221">
        <f t="shared" si="0"/>
        <v>-54869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-8</v>
      </c>
      <c r="E21" s="221">
        <f t="shared" si="0"/>
        <v>-2700.1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21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345143.50000000006</v>
      </c>
      <c r="E23" s="220">
        <f t="shared" si="0"/>
        <v>-1301474.0999999999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346509.10000000003</v>
      </c>
      <c r="E24" s="220">
        <f t="shared" si="0"/>
        <v>-1302612.3999999999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19878.900000000001</v>
      </c>
      <c r="E25" s="221">
        <f t="shared" si="0"/>
        <v>-21690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доходами'!D26</f>
        <v>3778.1</v>
      </c>
      <c r="E26" s="221">
        <f t="shared" si="0"/>
        <v>3778.1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доходами'!D27</f>
        <v>52118.2</v>
      </c>
      <c r="E27" s="221">
        <f t="shared" si="0"/>
        <v>-302598.59999999998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доходами'!D28</f>
        <v>264594.7</v>
      </c>
      <c r="E28" s="221">
        <f t="shared" si="0"/>
        <v>-974141.10000000009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доходами'!D29</f>
        <v>9917.2999999999993</v>
      </c>
      <c r="E29" s="221">
        <f t="shared" si="0"/>
        <v>-4182.7000000000007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доходами'!D30</f>
        <v>62.2</v>
      </c>
      <c r="E30" s="221">
        <f t="shared" si="0"/>
        <v>-965.2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доходами'!D31</f>
        <v>0</v>
      </c>
      <c r="E31" s="221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доходами'!D32</f>
        <v>0</v>
      </c>
      <c r="E32" s="221">
        <f t="shared" si="0"/>
        <v>-76.3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доходами'!D33</f>
        <v>-1427.8</v>
      </c>
      <c r="E33" s="221">
        <f t="shared" si="0"/>
        <v>2179.8000000000002</v>
      </c>
    </row>
    <row r="34" spans="1:5">
      <c r="A34" s="156" t="s">
        <v>26</v>
      </c>
      <c r="B34" s="209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22">
        <f t="shared" si="0"/>
        <v>79185.099999999627</v>
      </c>
    </row>
    <row r="35" spans="1:5">
      <c r="A35" s="210" t="s">
        <v>27</v>
      </c>
      <c r="B35" s="209"/>
      <c r="C35" s="155">
        <f>C36+C46+C50+C55+C60+C62+C68+C71+C75+C79+C83</f>
        <v>2143220</v>
      </c>
      <c r="D35" s="155">
        <f>D36+D46+D50+D55+D60+D62+D68+D71+D75+D79+D83</f>
        <v>2222405.0999999996</v>
      </c>
      <c r="E35" s="222">
        <f t="shared" si="0"/>
        <v>79185.099999999627</v>
      </c>
    </row>
    <row r="36" spans="1:5">
      <c r="A36" s="156" t="s">
        <v>28</v>
      </c>
      <c r="B36" s="196" t="s">
        <v>29</v>
      </c>
      <c r="C36" s="155">
        <f>SUM(C37:C45)</f>
        <v>245467.90000000002</v>
      </c>
      <c r="D36" s="155">
        <f>SUM(D37:D45)</f>
        <v>212563.1</v>
      </c>
      <c r="E36" s="222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200">
        <v>0</v>
      </c>
      <c r="E37" s="221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21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21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9">
        <f t="shared" si="0"/>
        <v>2998.1999999999825</v>
      </c>
    </row>
    <row r="41" spans="1:5">
      <c r="A41" s="160" t="s">
        <v>144</v>
      </c>
      <c r="B41" s="197" t="s">
        <v>145</v>
      </c>
      <c r="C41" s="153"/>
      <c r="D41" s="153"/>
      <c r="E41" s="219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9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9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9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9">
        <f t="shared" si="0"/>
        <v>-41333.600000000006</v>
      </c>
    </row>
    <row r="46" spans="1:5" ht="31.5">
      <c r="A46" s="156" t="s">
        <v>44</v>
      </c>
      <c r="B46" s="196" t="s">
        <v>45</v>
      </c>
      <c r="C46" s="155">
        <f>SUM(C47:C48)+C49</f>
        <v>2687.8</v>
      </c>
      <c r="D46" s="155">
        <f>SUM(D47:D48)+D49</f>
        <v>3077.8999999999996</v>
      </c>
      <c r="E46" s="222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9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9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9">
        <f t="shared" si="0"/>
        <v>511.29999999999995</v>
      </c>
    </row>
    <row r="50" spans="1:5">
      <c r="A50" s="163" t="s">
        <v>52</v>
      </c>
      <c r="B50" s="196" t="s">
        <v>53</v>
      </c>
      <c r="C50" s="155">
        <f>SUM(C51:C54)</f>
        <v>96791.200000000012</v>
      </c>
      <c r="D50" s="155">
        <f>SUM(D51:D54)</f>
        <v>57480.200000000004</v>
      </c>
      <c r="E50" s="222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9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9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9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9">
        <f t="shared" si="0"/>
        <v>-30727.7</v>
      </c>
    </row>
    <row r="55" spans="1:5">
      <c r="A55" s="156" t="s">
        <v>62</v>
      </c>
      <c r="B55" s="196" t="s">
        <v>63</v>
      </c>
      <c r="C55" s="155">
        <f>SUM(C56:C59)</f>
        <v>192014.80000000002</v>
      </c>
      <c r="D55" s="155">
        <f>SUM(D56:D59)</f>
        <v>346237.80000000005</v>
      </c>
      <c r="E55" s="222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9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9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9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9">
        <f t="shared" si="0"/>
        <v>3359.2000000000007</v>
      </c>
    </row>
    <row r="60" spans="1:5">
      <c r="A60" s="150" t="s">
        <v>137</v>
      </c>
      <c r="B60" s="211" t="s">
        <v>139</v>
      </c>
      <c r="C60" s="141">
        <f>C61</f>
        <v>0</v>
      </c>
      <c r="D60" s="141">
        <f>D61</f>
        <v>0</v>
      </c>
      <c r="E60" s="220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9">
        <f t="shared" si="0"/>
        <v>0</v>
      </c>
    </row>
    <row r="62" spans="1:5">
      <c r="A62" s="163" t="s">
        <v>72</v>
      </c>
      <c r="B62" s="196" t="s">
        <v>73</v>
      </c>
      <c r="C62" s="155">
        <f>C63+C64+C66+C67+C65</f>
        <v>1160943.7</v>
      </c>
      <c r="D62" s="155">
        <f>D63+D64+D66+D67+D65</f>
        <v>1198338.7</v>
      </c>
      <c r="E62" s="222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9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9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9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9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9">
        <f t="shared" si="0"/>
        <v>-935.19999999999709</v>
      </c>
    </row>
    <row r="68" spans="1:5">
      <c r="A68" s="156" t="s">
        <v>82</v>
      </c>
      <c r="B68" s="196" t="s">
        <v>83</v>
      </c>
      <c r="C68" s="155">
        <f>SUM(C69:C70)</f>
        <v>185679.5</v>
      </c>
      <c r="D68" s="155">
        <f>SUM(D69:D70)</f>
        <v>155456.79999999999</v>
      </c>
      <c r="E68" s="222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9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9">
        <f t="shared" si="0"/>
        <v>4114.2999999999956</v>
      </c>
    </row>
    <row r="71" spans="1:5">
      <c r="A71" s="156" t="s">
        <v>88</v>
      </c>
      <c r="B71" s="196" t="s">
        <v>89</v>
      </c>
      <c r="C71" s="155">
        <f>SUM(C72:C74)</f>
        <v>37905.800000000003</v>
      </c>
      <c r="D71" s="155">
        <f>SUM(D72:D74)</f>
        <v>38649</v>
      </c>
      <c r="E71" s="222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9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9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9">
        <f t="shared" si="1"/>
        <v>6138.4000000000015</v>
      </c>
    </row>
    <row r="75" spans="1:5">
      <c r="A75" s="156" t="s">
        <v>96</v>
      </c>
      <c r="B75" s="196" t="s">
        <v>97</v>
      </c>
      <c r="C75" s="155">
        <f>SUM(C76:C78)</f>
        <v>158664.80000000002</v>
      </c>
      <c r="D75" s="155">
        <f>SUM(D76:D78)</f>
        <v>173733.3</v>
      </c>
      <c r="E75" s="222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9">
        <f t="shared" si="1"/>
        <v>16744.299999999988</v>
      </c>
    </row>
    <row r="77" spans="1:5">
      <c r="A77" s="162" t="s">
        <v>143</v>
      </c>
      <c r="B77" s="197" t="s">
        <v>142</v>
      </c>
      <c r="C77" s="153"/>
      <c r="D77" s="153"/>
      <c r="E77" s="219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9">
        <f t="shared" si="1"/>
        <v>-1675.8000000000011</v>
      </c>
    </row>
    <row r="79" spans="1:5">
      <c r="A79" s="150" t="s">
        <v>162</v>
      </c>
      <c r="B79" s="196" t="s">
        <v>163</v>
      </c>
      <c r="C79" s="155">
        <f>C80+C81</f>
        <v>16397.7</v>
      </c>
      <c r="D79" s="155">
        <f>D80+D81</f>
        <v>5061.3</v>
      </c>
      <c r="E79" s="222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22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9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9">
        <f t="shared" si="1"/>
        <v>0</v>
      </c>
    </row>
    <row r="83" spans="1:5" ht="31.5">
      <c r="A83" s="156" t="s">
        <v>102</v>
      </c>
      <c r="B83" s="196" t="s">
        <v>103</v>
      </c>
      <c r="C83" s="155">
        <f>C84</f>
        <v>46666.8</v>
      </c>
      <c r="D83" s="155">
        <f>D84</f>
        <v>31807</v>
      </c>
      <c r="E83" s="222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9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2023-04-12T11:59:02Z</cp:lastPrinted>
  <dcterms:created xsi:type="dcterms:W3CDTF">2014-02-03T08:40:31Z</dcterms:created>
  <dcterms:modified xsi:type="dcterms:W3CDTF">2023-04-14T10:22:07Z</dcterms:modified>
</cp:coreProperties>
</file>