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Override PartName="/xl/revisions/revisionLog116.xml" ContentType="application/vnd.openxmlformats-officedocument.spreadsheetml.revisionLog+xml"/>
  <Override PartName="/xl/revisions/revisionLog117.xml" ContentType="application/vnd.openxmlformats-officedocument.spreadsheetml.revisionLog+xml"/>
  <Default Extension="rels" ContentType="application/vnd.openxmlformats-package.relationships+xml"/>
  <Override PartName="/xl/revisions/revisionLog123.xml" ContentType="application/vnd.openxmlformats-officedocument.spreadsheetml.revisionLog+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4.xml" ContentType="application/vnd.openxmlformats-officedocument.spreadsheetml.revisionLog+xml"/>
  <Override PartName="/xl/revisions/revisionLog15.xml" ContentType="application/vnd.openxmlformats-officedocument.spreadsheetml.revisionLog+xml"/>
  <Override PartName="/xl/worksheets/sheet1.xml" ContentType="application/vnd.openxmlformats-officedocument.spreadsheetml.worksheet+xml"/>
  <Override PartName="/xl/calcChain.xml" ContentType="application/vnd.openxmlformats-officedocument.spreadsheetml.calcChain+xml"/>
  <Override PartName="/xl/revisions/revisionLog12.xml" ContentType="application/vnd.openxmlformats-officedocument.spreadsheetml.revisionLog+xml"/>
  <Override PartName="/xl/revisions/revisionLog13.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35" yWindow="855" windowWidth="24105" windowHeight="12855"/>
  </bookViews>
  <sheets>
    <sheet name="Бюджет" sheetId="1" r:id="rId1"/>
  </sheets>
  <definedNames>
    <definedName name="_xlnm._FilterDatabase" localSheetId="0" hidden="1">Бюджет!$A$8:$K$50</definedName>
    <definedName name="APPT" localSheetId="0">Бюджет!#REF!</definedName>
    <definedName name="FIO" localSheetId="0">Бюджет!#REF!</definedName>
    <definedName name="LAST_CELL" localSheetId="0">Бюджет!#REF!</definedName>
    <definedName name="SIGN" localSheetId="0">Бюджет!#REF!</definedName>
    <definedName name="Z_060B03F9_4704_4012_B809_FF0818493E8F_.wvu.FilterData" localSheetId="0" hidden="1">Бюджет!$A$8:$K$50</definedName>
    <definedName name="Z_060B03F9_4704_4012_B809_FF0818493E8F_.wvu.PrintTitles" localSheetId="0" hidden="1">Бюджет!$6:$8</definedName>
    <definedName name="Z_146B1D97_C971_4BC2_94AB_2A0B499D43AF_.wvu.FilterData" localSheetId="0" hidden="1">Бюджет!$A$8:$K$50</definedName>
    <definedName name="Z_146B1D97_C971_4BC2_94AB_2A0B499D43AF_.wvu.PrintTitles" localSheetId="0" hidden="1">Бюджет!$6:$8</definedName>
    <definedName name="Z_41483ED5_E859_4154_9E9B_4A016A5A49D8_.wvu.FilterData" localSheetId="0" hidden="1">Бюджет!$A$8:$K$50</definedName>
    <definedName name="Z_41483ED5_E859_4154_9E9B_4A016A5A49D8_.wvu.PrintTitles" localSheetId="0" hidden="1">Бюджет!$6:$8</definedName>
    <definedName name="Z_6E73A510_4ADE_47F7_89D4_CEBFA4ECB4D8_.wvu.FilterData" localSheetId="0" hidden="1">Бюджет!$A$8:$K$8</definedName>
    <definedName name="Z_97BCC669_4DC4_4BC9_85C6_84F854DE2E0E_.wvu.FilterData" localSheetId="0" hidden="1">Бюджет!$A$8:$K$50</definedName>
    <definedName name="Z_97BCC669_4DC4_4BC9_85C6_84F854DE2E0E_.wvu.PrintTitles" localSheetId="0" hidden="1">Бюджет!$6:$8</definedName>
    <definedName name="Z_A489C30F_2F93_4FF5_BC66_E16D4C78973E_.wvu.FilterData" localSheetId="0" hidden="1">Бюджет!$A$8:$K$50</definedName>
    <definedName name="Z_A489C30F_2F93_4FF5_BC66_E16D4C78973E_.wvu.PrintTitles" localSheetId="0" hidden="1">Бюджет!$6:$8</definedName>
    <definedName name="Z_EF004C39_C741_4519_8CC7_70BF0440262A_.wvu.FilterData" localSheetId="0" hidden="1">Бюджет!$A$8:$K$50</definedName>
    <definedName name="Z_EF004C39_C741_4519_8CC7_70BF0440262A_.wvu.PrintTitles" localSheetId="0" hidden="1">Бюджет!$6:$8</definedName>
    <definedName name="Z_F4BFE083_CC2B_4717_8310_D3090512BA06_.wvu.FilterData" localSheetId="0" hidden="1">Бюджет!$A$8:$K$50</definedName>
    <definedName name="Z_F4BFE083_CC2B_4717_8310_D3090512BA06_.wvu.PrintTitles" localSheetId="0" hidden="1">Бюджет!$6:$8</definedName>
    <definedName name="_xlnm.Print_Titles" localSheetId="0">Бюджет!$6:$8</definedName>
  </definedNames>
  <calcPr calcId="124519"/>
  <customWorkbookViews>
    <customWorkbookView name="Хаматдинова Светлана Амирановна - Личное представление" guid="{97BCC669-4DC4-4BC9-85C6-84F854DE2E0E}" mergeInterval="0" personalView="1" maximized="1" xWindow="1" yWindow="1" windowWidth="1920" windowHeight="850" activeSheetId="1"/>
    <customWorkbookView name="Полякова Надежда Семеновна - Личное представление" guid="{F4BFE083-CC2B-4717-8310-D3090512BA06}" mergeInterval="0" personalView="1" maximized="1" xWindow="1" yWindow="1" windowWidth="1680" windowHeight="820" activeSheetId="1"/>
    <customWorkbookView name="Гараева Инна Алексеевна - Личное представление" guid="{EF004C39-C741-4519-8CC7-70BF0440262A}" mergeInterval="0" personalView="1" maximized="1" xWindow="1" yWindow="1" windowWidth="1916" windowHeight="860" activeSheetId="1"/>
    <customWorkbookView name="Беломестнова Анна Юрьевна - Личное представление" guid="{060B03F9-4704-4012-B809-FF0818493E8F}" mergeInterval="0" personalView="1" maximized="1" xWindow="1" yWindow="1" windowWidth="1680" windowHeight="820" activeSheetId="1"/>
    <customWorkbookView name="Набиуллина - Личное представление" guid="{146B1D97-C971-4BC2-94AB-2A0B499D43AF}" mergeInterval="0" personalView="1" maximized="1" xWindow="1" yWindow="1" windowWidth="1680" windowHeight="820" activeSheetId="1" showComments="commIndAndComment"/>
    <customWorkbookView name="Росликова Светлана Константиновна - Личное представление" guid="{A489C30F-2F93-4FF5-BC66-E16D4C78973E}" mergeInterval="0" personalView="1" maximized="1" xWindow="1" yWindow="1" windowWidth="1920" windowHeight="850" activeSheetId="1"/>
    <customWorkbookView name="Паршина Зоя Александровна - Личное представление" guid="{41483ED5-E859-4154-9E9B-4A016A5A49D8}" mergeInterval="0" personalView="1" maximized="1" xWindow="1" yWindow="1" windowWidth="1920" windowHeight="850" activeSheetId="1"/>
  </customWorkbookViews>
</workbook>
</file>

<file path=xl/calcChain.xml><?xml version="1.0" encoding="utf-8"?>
<calcChain xmlns="http://schemas.openxmlformats.org/spreadsheetml/2006/main">
  <c r="G27" i="1"/>
  <c r="H15"/>
  <c r="H14"/>
  <c r="G11"/>
  <c r="H18" l="1"/>
  <c r="E40" l="1"/>
  <c r="E37"/>
  <c r="E31"/>
  <c r="E26"/>
  <c r="E21"/>
  <c r="E17"/>
  <c r="E10"/>
  <c r="H11" l="1"/>
  <c r="H12"/>
  <c r="H25"/>
  <c r="J23" l="1"/>
  <c r="H43"/>
  <c r="J18"/>
  <c r="J13"/>
  <c r="J11"/>
  <c r="D44" l="1"/>
  <c r="D40"/>
  <c r="D10"/>
  <c r="J12"/>
  <c r="E49"/>
  <c r="F49"/>
  <c r="E47"/>
  <c r="F47"/>
  <c r="E44"/>
  <c r="F44"/>
  <c r="F40"/>
  <c r="F37"/>
  <c r="F31"/>
  <c r="F26"/>
  <c r="F21"/>
  <c r="F17"/>
  <c r="F10"/>
  <c r="D49"/>
  <c r="D47"/>
  <c r="D37"/>
  <c r="D31"/>
  <c r="D26"/>
  <c r="D21"/>
  <c r="D17"/>
  <c r="E9" l="1"/>
  <c r="F9"/>
  <c r="G47"/>
  <c r="D9"/>
  <c r="G10"/>
  <c r="H10"/>
  <c r="I10"/>
  <c r="J10"/>
  <c r="I11"/>
  <c r="G12"/>
  <c r="I12"/>
  <c r="G13"/>
  <c r="H13"/>
  <c r="I13"/>
  <c r="G14"/>
  <c r="I14"/>
  <c r="J14"/>
  <c r="G15"/>
  <c r="I15"/>
  <c r="J15"/>
  <c r="G16"/>
  <c r="H16"/>
  <c r="I16"/>
  <c r="J16"/>
  <c r="G17"/>
  <c r="H17"/>
  <c r="I17"/>
  <c r="J17"/>
  <c r="G18"/>
  <c r="I18"/>
  <c r="G19"/>
  <c r="H19"/>
  <c r="I19"/>
  <c r="J19"/>
  <c r="G20"/>
  <c r="H20"/>
  <c r="I20"/>
  <c r="J20"/>
  <c r="G21"/>
  <c r="H21"/>
  <c r="I21"/>
  <c r="J21"/>
  <c r="G22"/>
  <c r="H22"/>
  <c r="I22"/>
  <c r="J22"/>
  <c r="G23"/>
  <c r="H23"/>
  <c r="I23"/>
  <c r="G24"/>
  <c r="H24"/>
  <c r="I24"/>
  <c r="J24"/>
  <c r="G25"/>
  <c r="I25"/>
  <c r="J25"/>
  <c r="G26"/>
  <c r="H26"/>
  <c r="I26"/>
  <c r="J26"/>
  <c r="H27"/>
  <c r="I27"/>
  <c r="J27"/>
  <c r="G28"/>
  <c r="H28"/>
  <c r="I28"/>
  <c r="J28"/>
  <c r="G29"/>
  <c r="H29"/>
  <c r="I29"/>
  <c r="J29"/>
  <c r="G30"/>
  <c r="H30"/>
  <c r="I30"/>
  <c r="J30"/>
  <c r="G31"/>
  <c r="H31"/>
  <c r="I31"/>
  <c r="J31"/>
  <c r="G32"/>
  <c r="H32"/>
  <c r="I32"/>
  <c r="J32"/>
  <c r="G33"/>
  <c r="H33"/>
  <c r="I33"/>
  <c r="J33"/>
  <c r="G34"/>
  <c r="H34"/>
  <c r="I34"/>
  <c r="J34"/>
  <c r="G35"/>
  <c r="H35"/>
  <c r="I35"/>
  <c r="J35"/>
  <c r="G36"/>
  <c r="H36"/>
  <c r="I36"/>
  <c r="J36"/>
  <c r="G37"/>
  <c r="H37"/>
  <c r="I37"/>
  <c r="J37"/>
  <c r="G38"/>
  <c r="H38"/>
  <c r="I38"/>
  <c r="J38"/>
  <c r="G39"/>
  <c r="H39"/>
  <c r="I39"/>
  <c r="J39"/>
  <c r="G40"/>
  <c r="H40"/>
  <c r="I40"/>
  <c r="J40"/>
  <c r="G41"/>
  <c r="H41"/>
  <c r="I41"/>
  <c r="J41"/>
  <c r="G42"/>
  <c r="H42"/>
  <c r="I42"/>
  <c r="J42"/>
  <c r="G43"/>
  <c r="I43"/>
  <c r="J43"/>
  <c r="G44"/>
  <c r="H44"/>
  <c r="I44"/>
  <c r="J44"/>
  <c r="G45"/>
  <c r="H45"/>
  <c r="I45"/>
  <c r="J45"/>
  <c r="G46"/>
  <c r="H46"/>
  <c r="I46"/>
  <c r="J46"/>
  <c r="I47"/>
  <c r="J47"/>
  <c r="G48"/>
  <c r="I48"/>
  <c r="J48"/>
  <c r="G49"/>
  <c r="H49"/>
  <c r="I49"/>
  <c r="J49"/>
  <c r="G50"/>
  <c r="H50"/>
  <c r="I50"/>
  <c r="J50"/>
  <c r="J9" l="1"/>
  <c r="I9"/>
  <c r="H9"/>
  <c r="G9"/>
</calcChain>
</file>

<file path=xl/sharedStrings.xml><?xml version="1.0" encoding="utf-8"?>
<sst xmlns="http://schemas.openxmlformats.org/spreadsheetml/2006/main" count="162" uniqueCount="101">
  <si>
    <t>тыс. руб.</t>
  </si>
  <si>
    <t>Наименование кода</t>
  </si>
  <si>
    <t>Раздел</t>
  </si>
  <si>
    <t>Подраздел</t>
  </si>
  <si>
    <t>01</t>
  </si>
  <si>
    <t>03</t>
  </si>
  <si>
    <t>04</t>
  </si>
  <si>
    <t>06</t>
  </si>
  <si>
    <t>11</t>
  </si>
  <si>
    <t>13</t>
  </si>
  <si>
    <t>09</t>
  </si>
  <si>
    <t>10</t>
  </si>
  <si>
    <t>14</t>
  </si>
  <si>
    <t>05</t>
  </si>
  <si>
    <t>08</t>
  </si>
  <si>
    <t>12</t>
  </si>
  <si>
    <t>02</t>
  </si>
  <si>
    <t>07</t>
  </si>
  <si>
    <t xml:space="preserve">Исполнено </t>
  </si>
  <si>
    <t>Общегосударственные вопросы</t>
  </si>
  <si>
    <t>Другие общегосударственные вопросы</t>
  </si>
  <si>
    <t xml:space="preserve">Национальная безопасность и правоохранительная деятельность </t>
  </si>
  <si>
    <t>Защита населения и территории от чрезвычайных ситуаций природного и техногенного характера, гражданская оборона</t>
  </si>
  <si>
    <t>Обеспечение пожарной безопасности</t>
  </si>
  <si>
    <t>Национальная экономика</t>
  </si>
  <si>
    <t>Сельское хозяйство и рыболовство</t>
  </si>
  <si>
    <t>Транспорт</t>
  </si>
  <si>
    <t>Дорожное хозяйство (дорожные фонды)</t>
  </si>
  <si>
    <t>Другие вопросы в области национальной экономики</t>
  </si>
  <si>
    <t>Жилищно-коммунальное хозяйство</t>
  </si>
  <si>
    <t>Жилищное хозяйство</t>
  </si>
  <si>
    <t>Коммунальное хозяйство</t>
  </si>
  <si>
    <t>Благоустройство</t>
  </si>
  <si>
    <t>Другие вопросы в области жилищно-коммунального хозяйства</t>
  </si>
  <si>
    <t>Образование</t>
  </si>
  <si>
    <t>Дошкольное образование</t>
  </si>
  <si>
    <t>Общее образование</t>
  </si>
  <si>
    <t>Дополнительное образование детей</t>
  </si>
  <si>
    <t>Другие вопросы в области образования</t>
  </si>
  <si>
    <t>Культура, кинематография</t>
  </si>
  <si>
    <t>Культура</t>
  </si>
  <si>
    <t>Социальная политика</t>
  </si>
  <si>
    <t>Пенсионное обеспечение</t>
  </si>
  <si>
    <t>Социальное обеспечение населения</t>
  </si>
  <si>
    <t>Охрана семьи и детства</t>
  </si>
  <si>
    <t>Физическая культура и спорт</t>
  </si>
  <si>
    <t>Физическая культура</t>
  </si>
  <si>
    <t>Другие вопросы в области физической культуры и спорта</t>
  </si>
  <si>
    <t>Обслуживание государственного и муниципального долга</t>
  </si>
  <si>
    <t>Обслуживание государственного внутреннего и муниципального долга</t>
  </si>
  <si>
    <t>ИТОГО</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</si>
  <si>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</si>
  <si>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</si>
  <si>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</si>
  <si>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Обеспечение деятельности финансовых, налоговых и таможенных органов и органов финансового (финансово-бюджетного) надзора</t>
  </si>
  <si>
    <t>Другие вопросы в области национальной безопасности и правоохранительной деятельности</t>
  </si>
  <si>
    <t>Молодежная политика</t>
  </si>
  <si>
    <t>Другие вопросы в области культуры, кинематографии</t>
  </si>
  <si>
    <t>Средства массовой информации</t>
  </si>
  <si>
    <t>Приложение № 2</t>
  </si>
  <si>
    <t>к пояснительной записке</t>
  </si>
  <si>
    <r>
      <t xml:space="preserve">Отклонение исполнения </t>
    </r>
    <r>
      <rPr>
        <b/>
        <u/>
        <sz val="10"/>
        <rFont val="Times New Roman"/>
        <family val="1"/>
        <charset val="204"/>
      </rPr>
      <t>от первоначального плана</t>
    </r>
  </si>
  <si>
    <r>
      <t xml:space="preserve">Отклонение исполнения </t>
    </r>
    <r>
      <rPr>
        <b/>
        <u/>
        <sz val="10"/>
        <rFont val="Times New Roman"/>
        <family val="1"/>
        <charset val="204"/>
      </rPr>
      <t>от уточненного плана</t>
    </r>
  </si>
  <si>
    <t>Пояснение отклонений исполнения от первоначально утвержденного плана
(при отклонении гр.8 на 5% и более)</t>
  </si>
  <si>
    <t>сумма</t>
  </si>
  <si>
    <t>%</t>
  </si>
  <si>
    <t>1</t>
  </si>
  <si>
    <t>2</t>
  </si>
  <si>
    <t>3</t>
  </si>
  <si>
    <t>4</t>
  </si>
  <si>
    <t>5</t>
  </si>
  <si>
    <t>6</t>
  </si>
  <si>
    <t>Резервные фонды (не распределенные средства)</t>
  </si>
  <si>
    <t>Периодическая печать и издательства</t>
  </si>
  <si>
    <t>Показатели по  расходам бюджета МО ГО "Усинск" за 2022 год</t>
  </si>
  <si>
    <t>Первоначальный план на 01.01.2022</t>
  </si>
  <si>
    <t>Уточненный план на 31.12.2022</t>
  </si>
  <si>
    <t xml:space="preserve"> Увеличение средств местного бюджета на модернизацию пож.водоема в пгт.Парма</t>
  </si>
  <si>
    <t xml:space="preserve">1)Увеличение средств местного бюджета на разработку проекта организации дорожного движения
2) Увеличение средств субсидии из республиканского бюджета Республики Коми на оборудование и содержание ледовых переправ и зимних автомобильных дорог общего пользования местного значения 
</t>
  </si>
  <si>
    <t>Увеличение расходов за счет средств местного бюджета обусловлено созданием МКУ "ГорХоз"</t>
  </si>
  <si>
    <r>
      <t>Использование средств резервного фонда администрации МО ГО "Усинск" осуществллось в соответствии с постановлением администрации МО ГО "Усинск" от 01.02.2019  № 120</t>
    </r>
    <r>
      <rPr>
        <sz val="10"/>
        <color rgb="FFFF0000"/>
        <rFont val="Times New Roman"/>
        <family val="1"/>
        <charset val="204"/>
      </rPr>
      <t xml:space="preserve"> </t>
    </r>
    <r>
      <rPr>
        <sz val="10"/>
        <rFont val="Times New Roman"/>
        <family val="1"/>
        <charset val="204"/>
      </rPr>
      <t>"Об утверждении положения о порядке расходования резервного фонда администрации МО ГО "Усинск"по предупреждению и ликвидации чрезвычайных ситуаций и последствий стихийных бедствий". Средства резервного фонда в 2022 году не были востребованы.</t>
    </r>
  </si>
  <si>
    <t xml:space="preserve">Увеличение средств местного бюджета на:
- оснащение кабинета учебно-консультативного пункта для обучения населения по вопросам; 
- приобретение громкоговорителей в с.Колва;
-приобретение аккумуляторной батареи системы оповещения и информирования населения Управления гражданской обороны и чрезвычайных ситуаций  администрации МО ГО "Усинск"; 
- на приобретение радиочастотного кабеля Управления гражданской обороны и чрезвычайных ситуаций  администрации МО ГО "Усинск" </t>
  </si>
  <si>
    <t>Уменьшение субвенции за счёт средств республиканского бюджета Республики Коми на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 
Перераспределение средств местного бюджета с целью создания МКУ "ГорХоз"</t>
  </si>
  <si>
    <t xml:space="preserve">Увеличение средств местного бюджета на оплату видеосигнала  системы "Безопасный город" (кредиторская задолженность за 4 кв. 2021 г.) </t>
  </si>
  <si>
    <t>Увеличение расходов за счёт средств местного бюджета обусловлено индексацией должностного оклада главы муниципального образования городского округа - руководителя администрации городского округа "Усинск" в соответствии с решением Совета МО ГО "Усинск" от 08.09.2022 № 315</t>
  </si>
  <si>
    <t>Увеличение расходов за счёт средств местного бюджета в связи с: 
- индексацией должностных окладов и надбавок за классные чины муниципальным служащим муниципального образования городского округа "Усинск" в соответствии с решением Совета МО ГО "Усинск" от 08.09.2022 № 314;
- индексацией должностных окладов специалистов, замещающих должности, не отнесенные к должностям муниципальной службы структурных подразделений и территориальных органов администрации МО ГО "Усинск" в соответствии с постановлением администрации МО ГО "Усинск" от 09.09.2022 № 1741.</t>
  </si>
  <si>
    <t>Увеличение расходов за счёт средств местного бюджета обусловлено: 
- утверждением 2 штатных единиц муниципальных должностей в Контрольно-счетной палате городского округа "Усинск";
- индексацией должностных окладов и надбавок за классные чины муниципальным служащим муниципального образования городского округа "Усинск" в соттветствии с решением Совета МО ГО "Усинск" от 08.09.2022 № 314; 
- индексацией должностных окладов специалистов, замещающих должности, не отнесенные к должностям муниципальной службы  в соответствии с постановлением администрации МО ГО "Усинск" от 15.09.2022 № 1786.</t>
  </si>
  <si>
    <t>Увеличение расходов за счёт средств местного бюджета связано с: 
- распределением доп. средств на оплату коммунальных платежей по пустующим муниципальным помещениям;
- планированием резерва средств на проведение мероприятий, посвященных празднованию дня Победы в ВОВ, Дня города;
- распределением доп. средств на приобретение компьютерной техники для администрации МО ГО "Усинск";
- распределением доп. средств на техническую инвентаризацию объектов инженерных коммуникаций для заключения концессионного соглашения (изготовление тех.паспортов)
- перераспределением средств на исполнение судебных актов по обращению взыскания на средства бюджета МО ГО "Усинск".</t>
  </si>
  <si>
    <t>Увеличение средств субсидии из республиканского бюджета РК на возмещение выпадающих доходов организаций воздушного транспорта, осуществляющих внутримуниципальные пассажирские перевозки воздушным транспортом в труднодоступные населенные пункты</t>
  </si>
  <si>
    <t>Предоставление бюджету МО ГО "Усинск" субсидии из бюджета РК на реализацию мероприятия "Приобретение технологического оборудования для производства сливочного масла" проекта "Народный бюджет"</t>
  </si>
  <si>
    <t>Увеличение средств местного бюджета на оплату услуг организации, предоставляющей населению услуги по управлению МКД (с учетом кредиторской задолженности за декабрь 2021 года); распределение доп. средств на приведение в нормативное состояние мест общего пользования общежития по адресу г.Усинск, ул.Парковая д.7а после пожара в связи с наличием муниципальных площадей</t>
  </si>
  <si>
    <t xml:space="preserve">1. Увеличение расходов за счет средств местного бюджета:
- на экспертизу промышленной безопасности и технического диагностирования бесхозяйных тепловых сетей для их включения в договор аренды с УТК; 
- на  дооснащение водоочистного оборудования на водозабор пст Усадор;
- на содержание бани в с.Усть-Уса (в связи с открытием).
2. Предоставление бюджету МО ГО "Усинск" субсидии из бюджета РК на реализацию мероприятия "Ремонт павильонов водозаборных колонок в с.Колва" проекта "Народный бюджет" 
</t>
  </si>
  <si>
    <t xml:space="preserve">Увеличение средств местного бюджета на:
- ремонт улично-дорожной сети ул. Нефтяников: от пересечения с ул.Парковой до пересечения с ул. Приполярной, участок от ул.Больничный проезд до ул.Транспортной; по ул. Парковая; проезжей части ул.Нефтяников (р-н базы ОРСа);
- освещение по ул.Промышленная  (предписания ГИБДД и УФССП);
- дополнительное освещение пешеходных переходов (указания ГИБДД);
- приобретение и установку остановочных комплексов 5 шт.;
- обустройство стоянки автотранспорта около здания Налоговой; 
- нанесение разметки (город и промзона);
- озеленение; 
- снос аварийного жилищного фонда (после переселения граждан).  </t>
  </si>
  <si>
    <t xml:space="preserve">Увеличение средств местного бюджета на оплату коммунальных услуг учреждениями дошкольного образования </t>
  </si>
  <si>
    <t xml:space="preserve">1. Увеличение средств местного бюджета на оплату коммунальных услуг учреждениями общего образования  
2. Увеличение средств субвенции из республиканского бюджета Республики Коми на реализацию муниципальными дошкольными и муниципальными общеобразовательными организациями в Республике Коми образовательных программ в связи с повышением оплаты труда; 
3. Увеличение средств субсидии из республиканского бюджета Республики Коми на софинансирование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
</t>
  </si>
  <si>
    <t xml:space="preserve"> Увеличение средств местного бюджета в связи с индексацией должностных окладов специалистов, замещающих должности, не отнесенные к должностям муниципальной службы  в соответствии с постановлением администрации МО ГО "Усинск" от 15.09.2022 № 1786</t>
  </si>
  <si>
    <t>1. Увеличение средств местного бюджета на:
- строительство ДК в д.Денисовка; 
- изыскания, ПСД, экспертизы, техприсоединение для строительства ДК в с.Усть-Лыжа; 
- разработка научно-проектной документации для сохранения объекта культурного значения в с.Колва;
- на оплату коммунальных расходов учреждениями, подведомственными Управлению культуры и национальной политики администрации МО ГО "Усинск".
2. Увеличение средств субсидии из республиканского бюджета Республики коми на а софинансирование расходных обязательств органов местного самоуправления, связанных с повышением оплаты труда отдельных категорий работников в сфере культуры.</t>
  </si>
  <si>
    <t>Увеличение средств местного бюджета в связи с индексацией пенсии в соответсвии с постановлением администрации МО ГО "Усинск" от 11.10.2022 № 1978 "Об увеличении (индексации) размера пенсии за вылугу лет лицам, замещавшим муниципальные должности и должности муниципальной службы в муниципальном образовании городского округа "Усинск"</t>
  </si>
  <si>
    <t>Увеличение средств местного бюджета на оплату льготного проезда в городском и пригородном общественном автомобильном транспорте отдельным катенориям граждан</t>
  </si>
  <si>
    <t xml:space="preserve">1. Увеличение средств местного бюджета на оплату коммунальных расходов учреждениями, подведомственными Управлению физической культуры и спорта администрации МО ГО "Усинск".
2. Увеличение средств субсидии из республиканского бюджета Республики Коми на софинансирование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
</t>
  </si>
  <si>
    <t xml:space="preserve">Уменьшение средств местного бюджета в связи с экономией, образовавшейся: 
- в связи с уменьшением количества дней пользования кредитными средствами за счёт использования общего остатка средств на едином счёте бюджета на покрытие временных кассовых разрывов;
- в соответствии с Соглашением о реструктуризации бюджетного кредита и предоставлением муниципалитету рассрочки по уплате основного долга в размере 100,0 млн. рублей равными долями на период с 2022 по 2025 год;
- в соответствии с соглашением с Минфином Республики Коми о предоставлении бюджету МО ГО «Усинск» бюджетного кредита в объёме 358,1 млн. рублей, для направления на погашение рыночных заимствований муниципального образования, сложившихся на 1 января 2022 г., что позволило уменьшить в 2022 году привлечение кредитов от кредитных организаций в этом объеме. </t>
  </si>
</sst>
</file>

<file path=xl/styles.xml><?xml version="1.0" encoding="utf-8"?>
<styleSheet xmlns="http://schemas.openxmlformats.org/spreadsheetml/2006/main">
  <numFmts count="3">
    <numFmt numFmtId="164" formatCode="_-* #,##0_р_._-;\-* #,##0_р_._-;_-* &quot;-&quot;_р_._-;_-@_-"/>
    <numFmt numFmtId="165" formatCode="0.0%"/>
    <numFmt numFmtId="166" formatCode="#,##0.0"/>
  </numFmts>
  <fonts count="7">
    <font>
      <sz val="10"/>
      <name val="Arial"/>
    </font>
    <font>
      <sz val="10"/>
      <name val="Times New Roman"/>
      <family val="1"/>
      <charset val="204"/>
    </font>
    <font>
      <b/>
      <sz val="10"/>
      <name val="Times New Roman"/>
      <family val="1"/>
      <charset val="204"/>
    </font>
    <font>
      <b/>
      <sz val="8"/>
      <name val="Times New Roman"/>
      <family val="1"/>
      <charset val="204"/>
    </font>
    <font>
      <b/>
      <u/>
      <sz val="10"/>
      <name val="Times New Roman"/>
      <family val="1"/>
      <charset val="204"/>
    </font>
    <font>
      <sz val="10"/>
      <name val="Arial"/>
      <family val="2"/>
      <charset val="204"/>
    </font>
    <font>
      <sz val="10"/>
      <color rgb="FFFF0000"/>
      <name val="Times New Roman"/>
      <family val="1"/>
      <charset val="204"/>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1" fillId="0" borderId="0" xfId="0" applyFont="1" applyBorder="1" applyAlignment="1" applyProtection="1">
      <alignment vertical="top" wrapText="1"/>
    </xf>
    <xf numFmtId="0" fontId="1" fillId="0" borderId="0" xfId="0" applyFont="1"/>
    <xf numFmtId="0" fontId="2" fillId="0" borderId="1" xfId="0" applyNumberFormat="1" applyFont="1" applyFill="1" applyBorder="1" applyAlignment="1" applyProtection="1">
      <alignment horizontal="left" vertical="top" wrapText="1"/>
    </xf>
    <xf numFmtId="49" fontId="3" fillId="0" borderId="1" xfId="0" applyNumberFormat="1" applyFont="1" applyBorder="1" applyAlignment="1" applyProtection="1">
      <alignment horizont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xf>
    <xf numFmtId="49" fontId="2" fillId="2" borderId="7" xfId="0" applyNumberFormat="1" applyFont="1" applyFill="1" applyBorder="1" applyAlignment="1">
      <alignment horizontal="center" vertical="center" wrapText="1"/>
    </xf>
    <xf numFmtId="0" fontId="1" fillId="0" borderId="0" xfId="0" applyFont="1" applyFill="1" applyAlignment="1">
      <alignment horizontal="right" vertical="center" wrapText="1"/>
    </xf>
    <xf numFmtId="0" fontId="5" fillId="0" borderId="0" xfId="0" applyFont="1"/>
    <xf numFmtId="0" fontId="2" fillId="0" borderId="0" xfId="0" applyFont="1" applyBorder="1" applyAlignment="1" applyProtection="1">
      <alignment horizontal="left"/>
    </xf>
    <xf numFmtId="0" fontId="2" fillId="0" borderId="0" xfId="0" applyFont="1" applyBorder="1" applyAlignment="1" applyProtection="1">
      <alignment horizontal="center"/>
    </xf>
    <xf numFmtId="0" fontId="1" fillId="0" borderId="0" xfId="0" applyFont="1" applyBorder="1" applyAlignment="1" applyProtection="1">
      <alignment horizontal="right" wrapText="1"/>
    </xf>
    <xf numFmtId="0" fontId="5" fillId="0" borderId="0" xfId="0" applyFont="1" applyFill="1"/>
    <xf numFmtId="0" fontId="5" fillId="0" borderId="0" xfId="0" applyFont="1" applyAlignment="1">
      <alignment horizontal="left"/>
    </xf>
    <xf numFmtId="0" fontId="1" fillId="0" borderId="0" xfId="0" applyFont="1" applyFill="1" applyAlignment="1">
      <alignment vertical="center" wrapText="1"/>
    </xf>
    <xf numFmtId="4" fontId="5" fillId="0" borderId="0" xfId="0" applyNumberFormat="1" applyFont="1"/>
    <xf numFmtId="166" fontId="2" fillId="0" borderId="1" xfId="0" applyNumberFormat="1" applyFont="1" applyBorder="1" applyAlignment="1" applyProtection="1">
      <alignment horizontal="right"/>
    </xf>
    <xf numFmtId="165" fontId="5" fillId="0" borderId="0" xfId="0" applyNumberFormat="1" applyFont="1"/>
    <xf numFmtId="165" fontId="2" fillId="3" borderId="1" xfId="0" applyNumberFormat="1" applyFont="1" applyFill="1" applyBorder="1" applyAlignment="1" applyProtection="1">
      <alignment horizontal="right"/>
    </xf>
    <xf numFmtId="166" fontId="2" fillId="0" borderId="1" xfId="0" applyNumberFormat="1" applyFont="1" applyFill="1" applyBorder="1" applyAlignment="1" applyProtection="1">
      <alignment horizontal="right"/>
    </xf>
    <xf numFmtId="166" fontId="2" fillId="3" borderId="1" xfId="0" applyNumberFormat="1" applyFont="1" applyFill="1" applyBorder="1" applyAlignment="1" applyProtection="1">
      <alignment horizontal="left" vertical="top"/>
    </xf>
    <xf numFmtId="0" fontId="2" fillId="0" borderId="1" xfId="0" applyFont="1" applyFill="1" applyBorder="1" applyAlignment="1">
      <alignment horizontal="center" vertical="center" wrapText="1"/>
    </xf>
    <xf numFmtId="165" fontId="2" fillId="0" borderId="1" xfId="0" applyNumberFormat="1" applyFont="1" applyFill="1" applyBorder="1" applyAlignment="1" applyProtection="1">
      <alignment horizontal="right"/>
    </xf>
    <xf numFmtId="49" fontId="1" fillId="0" borderId="3" xfId="0" applyNumberFormat="1" applyFont="1" applyFill="1" applyBorder="1" applyAlignment="1" applyProtection="1">
      <alignment horizontal="left" vertical="top" wrapText="1"/>
    </xf>
    <xf numFmtId="49" fontId="1" fillId="0" borderId="3" xfId="0" applyNumberFormat="1" applyFont="1" applyFill="1" applyBorder="1" applyAlignment="1" applyProtection="1">
      <alignment horizontal="center" vertical="center" wrapText="1"/>
    </xf>
    <xf numFmtId="166" fontId="1" fillId="0" borderId="3" xfId="0" applyNumberFormat="1" applyFont="1" applyFill="1" applyBorder="1" applyAlignment="1" applyProtection="1">
      <alignment horizontal="right" vertical="center" wrapText="1"/>
    </xf>
    <xf numFmtId="49" fontId="2" fillId="0" borderId="1" xfId="0" applyNumberFormat="1" applyFont="1" applyFill="1" applyBorder="1" applyAlignment="1" applyProtection="1">
      <alignment horizontal="center" vertical="center" wrapText="1"/>
    </xf>
    <xf numFmtId="166" fontId="2" fillId="0" borderId="1" xfId="0" applyNumberFormat="1" applyFont="1" applyFill="1" applyBorder="1" applyAlignment="1" applyProtection="1">
      <alignment horizontal="right" vertical="center" wrapText="1"/>
    </xf>
    <xf numFmtId="0" fontId="2" fillId="0" borderId="1" xfId="0" applyNumberFormat="1" applyFont="1" applyFill="1" applyBorder="1" applyAlignment="1" applyProtection="1">
      <alignment horizontal="left" vertical="top"/>
    </xf>
    <xf numFmtId="49" fontId="1" fillId="0" borderId="4" xfId="0" applyNumberFormat="1" applyFont="1" applyFill="1" applyBorder="1" applyAlignment="1" applyProtection="1">
      <alignment horizontal="left" vertical="top" wrapText="1"/>
    </xf>
    <xf numFmtId="49" fontId="1" fillId="0" borderId="4" xfId="0" applyNumberFormat="1" applyFont="1" applyFill="1" applyBorder="1" applyAlignment="1" applyProtection="1">
      <alignment horizontal="center" vertical="center" wrapText="1"/>
    </xf>
    <xf numFmtId="166" fontId="1" fillId="0" borderId="4" xfId="0" applyNumberFormat="1" applyFont="1" applyFill="1" applyBorder="1" applyAlignment="1" applyProtection="1">
      <alignment horizontal="right" vertical="center" wrapText="1"/>
    </xf>
    <xf numFmtId="165" fontId="2" fillId="0" borderId="1" xfId="0" applyNumberFormat="1" applyFont="1" applyFill="1" applyBorder="1" applyAlignment="1" applyProtection="1">
      <alignment horizontal="right" vertical="center" wrapText="1"/>
    </xf>
    <xf numFmtId="165" fontId="1" fillId="0" borderId="3" xfId="0" applyNumberFormat="1" applyFont="1" applyFill="1" applyBorder="1" applyAlignment="1" applyProtection="1">
      <alignment horizontal="right" vertical="center" wrapText="1"/>
    </xf>
    <xf numFmtId="165" fontId="1" fillId="0" borderId="4" xfId="0" applyNumberFormat="1" applyFont="1" applyFill="1" applyBorder="1" applyAlignment="1" applyProtection="1">
      <alignment horizontal="right" vertical="center" wrapText="1"/>
    </xf>
    <xf numFmtId="166" fontId="2" fillId="0" borderId="1" xfId="0" applyNumberFormat="1" applyFont="1" applyFill="1" applyBorder="1" applyAlignment="1" applyProtection="1">
      <alignment horizontal="left" vertical="top" wrapText="1"/>
    </xf>
    <xf numFmtId="166" fontId="1" fillId="0" borderId="3" xfId="0" applyNumberFormat="1" applyFont="1" applyFill="1" applyBorder="1" applyAlignment="1" applyProtection="1">
      <alignment horizontal="left" vertical="top" wrapText="1"/>
    </xf>
    <xf numFmtId="165" fontId="1" fillId="4" borderId="3" xfId="0" applyNumberFormat="1" applyFont="1" applyFill="1" applyBorder="1" applyAlignment="1" applyProtection="1">
      <alignment horizontal="right" vertical="center" wrapText="1"/>
    </xf>
    <xf numFmtId="165" fontId="2" fillId="4" borderId="1" xfId="0" applyNumberFormat="1" applyFont="1" applyFill="1" applyBorder="1" applyAlignment="1" applyProtection="1">
      <alignment horizontal="right" vertical="center" wrapText="1"/>
    </xf>
    <xf numFmtId="165" fontId="1" fillId="4" borderId="4" xfId="0" applyNumberFormat="1" applyFont="1" applyFill="1" applyBorder="1" applyAlignment="1" applyProtection="1">
      <alignment horizontal="right" vertical="center" wrapText="1"/>
    </xf>
    <xf numFmtId="166" fontId="1" fillId="3" borderId="3" xfId="0" applyNumberFormat="1" applyFont="1" applyFill="1" applyBorder="1" applyAlignment="1" applyProtection="1">
      <alignment horizontal="left" vertical="top" wrapText="1"/>
    </xf>
    <xf numFmtId="166" fontId="2" fillId="3" borderId="1" xfId="0" applyNumberFormat="1" applyFont="1" applyFill="1" applyBorder="1" applyAlignment="1" applyProtection="1">
      <alignment horizontal="left" vertical="top" wrapText="1"/>
    </xf>
    <xf numFmtId="165" fontId="1" fillId="3" borderId="4" xfId="0" applyNumberFormat="1" applyFont="1" applyFill="1" applyBorder="1" applyAlignment="1" applyProtection="1">
      <alignment horizontal="left" vertical="top" wrapText="1"/>
    </xf>
    <xf numFmtId="164" fontId="2" fillId="0" borderId="0" xfId="0" applyNumberFormat="1" applyFont="1" applyFill="1" applyBorder="1" applyAlignment="1" applyProtection="1">
      <alignment horizontal="center" vertical="top"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189" Type="http://schemas.openxmlformats.org/officeDocument/2006/relationships/revisionLog" Target="revisionLog116.xml"/><Relationship Id="rId192" Type="http://schemas.openxmlformats.org/officeDocument/2006/relationships/revisionLog" Target="revisionLog117.xml"/><Relationship Id="rId188" Type="http://schemas.openxmlformats.org/officeDocument/2006/relationships/revisionLog" Target="revisionLog11.xml"/><Relationship Id="rId191" Type="http://schemas.openxmlformats.org/officeDocument/2006/relationships/revisionLog" Target="revisionLog12.xml"/><Relationship Id="rId187" Type="http://schemas.openxmlformats.org/officeDocument/2006/relationships/revisionLog" Target="revisionLog123.xml"/><Relationship Id="rId195" Type="http://schemas.openxmlformats.org/officeDocument/2006/relationships/revisionLog" Target="revisionLog1.xml"/><Relationship Id="rId190" Type="http://schemas.openxmlformats.org/officeDocument/2006/relationships/revisionLog" Target="revisionLog14.xml"/><Relationship Id="rId194" Type="http://schemas.openxmlformats.org/officeDocument/2006/relationships/revisionLog" Target="revisionLog13.xml"/><Relationship Id="rId193" Type="http://schemas.openxmlformats.org/officeDocument/2006/relationships/revisionLog" Target="revisionLog15.xml"/></Relationships>
</file>

<file path=xl/revisions/revisionHeaders.xml><?xml version="1.0" encoding="utf-8"?>
<headers xmlns="http://schemas.openxmlformats.org/spreadsheetml/2006/main" xmlns:r="http://schemas.openxmlformats.org/officeDocument/2006/relationships" guid="{193ABCED-665C-466A-9A84-C7F24844411B}" diskRevisions="1" revisionId="878" version="127">
  <header guid="{8D1DCB43-5F12-4428-8AF3-0C6DE08D5F8E}" dateTime="2023-04-06T12:32:11" maxSheetId="2" userName="Полякова Надежда Семеновна" r:id="rId187" minRId="844" maxRId="847">
    <sheetIdMap count="1">
      <sheetId val="1"/>
    </sheetIdMap>
  </header>
  <header guid="{D0E796CC-ABD0-459C-AD3E-F40090A0CCBF}" dateTime="2023-04-06T12:36:48" maxSheetId="2" userName="Полякова Надежда Семеновна" r:id="rId188" minRId="850" maxRId="851">
    <sheetIdMap count="1">
      <sheetId val="1"/>
    </sheetIdMap>
  </header>
  <header guid="{BB516C26-2C14-439B-8497-DF1474EFAEFD}" dateTime="2023-04-06T12:39:33" maxSheetId="2" userName="Полякова Надежда Семеновна" r:id="rId189" minRId="854">
    <sheetIdMap count="1">
      <sheetId val="1"/>
    </sheetIdMap>
  </header>
  <header guid="{56B3F3FE-7DD5-4B13-B752-EDCD34392414}" dateTime="2023-04-06T12:40:48" maxSheetId="2" userName="Полякова Надежда Семеновна" r:id="rId190" minRId="857" maxRId="858">
    <sheetIdMap count="1">
      <sheetId val="1"/>
    </sheetIdMap>
  </header>
  <header guid="{96759A71-9931-4D4C-B379-C93897432BF2}" dateTime="2023-04-06T12:42:05" maxSheetId="2" userName="Полякова Надежда Семеновна" r:id="rId191" minRId="861" maxRId="862">
    <sheetIdMap count="1">
      <sheetId val="1"/>
    </sheetIdMap>
  </header>
  <header guid="{4E792C39-191B-4772-9382-66AE63AFF16B}" dateTime="2023-04-06T12:43:11" maxSheetId="2" userName="Полякова Надежда Семеновна" r:id="rId192" minRId="865" maxRId="866">
    <sheetIdMap count="1">
      <sheetId val="1"/>
    </sheetIdMap>
  </header>
  <header guid="{B5DEE7E5-EFEE-4F4F-A55E-A1D0FFFF8759}" dateTime="2023-04-06T12:43:36" maxSheetId="2" userName="Полякова Надежда Семеновна" r:id="rId193" minRId="869" maxRId="870">
    <sheetIdMap count="1">
      <sheetId val="1"/>
    </sheetIdMap>
  </header>
  <header guid="{B08DE501-A6C3-4831-BB55-298BE516E06E}" dateTime="2023-04-06T12:44:51" maxSheetId="2" userName="Полякова Надежда Семеновна" r:id="rId194" minRId="873" maxRId="874">
    <sheetIdMap count="1">
      <sheetId val="1"/>
    </sheetIdMap>
  </header>
  <header guid="{193ABCED-665C-466A-9A84-C7F24844411B}" dateTime="2023-04-24T14:54:38" maxSheetId="2" userName="Хаматдинова Светлана Амирановна" r:id="rId195">
    <sheetIdMap count="1">
      <sheetId val="1"/>
    </sheetIdMap>
  </header>
</headers>
</file>

<file path=xl/revisions/revisionLog1.xml><?xml version="1.0" encoding="utf-8"?>
<revisions xmlns="http://schemas.openxmlformats.org/spreadsheetml/2006/main" xmlns:r="http://schemas.openxmlformats.org/officeDocument/2006/relationships">
  <rcv guid="{97BCC669-4DC4-4BC9-85C6-84F854DE2E0E}" action="delete"/>
  <rdn rId="0" localSheetId="1" customView="1" name="Z_97BCC669_4DC4_4BC9_85C6_84F854DE2E0E_.wvu.PrintTitles" hidden="1" oldHidden="1">
    <formula>Бюджет!$6:$8</formula>
    <oldFormula>Бюджет!$6:$8</oldFormula>
  </rdn>
  <rdn rId="0" localSheetId="1" customView="1" name="Z_97BCC669_4DC4_4BC9_85C6_84F854DE2E0E_.wvu.FilterData" hidden="1" oldHidden="1">
    <formula>Бюджет!$A$8:$K$50</formula>
    <oldFormula>Бюджет!$A$8:$K$50</oldFormula>
  </rdn>
  <rcv guid="{97BCC669-4DC4-4BC9-85C6-84F854DE2E0E}" action="add"/>
</revisions>
</file>

<file path=xl/revisions/revisionLog11.xml><?xml version="1.0" encoding="utf-8"?>
<revisions xmlns="http://schemas.openxmlformats.org/spreadsheetml/2006/main" xmlns:r="http://schemas.openxmlformats.org/officeDocument/2006/relationships">
  <rcc rId="850" sId="1">
    <oc r="K23" t="inlineStr">
      <is>
        <t>Увеличение бюджетных ассигнований в связи с предоставлением бюджету МО ГО "Усинск" субсидии на возмещение выпадающих доходов организаций воздушного транспорта, осуществляющих внутримуниципальные пассажирские перевозки воздушным транспортом в труднодоступные населенные пункты</t>
      </is>
    </oc>
    <nc r="K23" t="inlineStr">
      <is>
        <t>Увеличение средств субсидии из республиканского бюджета РК на возмещение выпадающих доходов организаций воздушного транспорта, осуществляющих внутримуниципальные пассажирские перевозки воздушным транспортом в труднодоступные населенные пункты</t>
      </is>
    </nc>
  </rcc>
  <rcc rId="851" sId="1">
    <oc r="K22" t="inlineStr">
      <is>
        <t>Увеличение бюджетных ассигнований в связи с предоставлением бюджету МО ГО "Усинск" субсидии из бюджета РК на реализацию мероприятия "Приобретение технологического оборудования для производства сливочного масла" проекта "Народный бюджет"</t>
      </is>
    </oc>
    <nc r="K22" t="inlineStr">
      <is>
        <t>Предоставление бюджету МО ГО "Усинск" субсидии из бюджета РК на реализацию мероприятия "Приобретение технологического оборудования для производства сливочного масла" проекта "Народный бюджет"</t>
      </is>
    </nc>
  </rcc>
  <rcv guid="{F4BFE083-CC2B-4717-8310-D3090512BA06}" action="delete"/>
  <rdn rId="0" localSheetId="1" customView="1" name="Z_F4BFE083_CC2B_4717_8310_D3090512BA06_.wvu.PrintTitles" hidden="1" oldHidden="1">
    <formula>Бюджет!$6:$8</formula>
    <oldFormula>Бюджет!$6:$8</oldFormula>
  </rdn>
  <rdn rId="0" localSheetId="1" customView="1" name="Z_F4BFE083_CC2B_4717_8310_D3090512BA06_.wvu.FilterData" hidden="1" oldHidden="1">
    <formula>Бюджет!$A$8:$K$50</formula>
    <oldFormula>Бюджет!$A$8:$K$50</oldFormula>
  </rdn>
  <rcv guid="{F4BFE083-CC2B-4717-8310-D3090512BA06}" action="add"/>
</revisions>
</file>

<file path=xl/revisions/revisionLog12.xml><?xml version="1.0" encoding="utf-8"?>
<revisions xmlns="http://schemas.openxmlformats.org/spreadsheetml/2006/main" xmlns:r="http://schemas.openxmlformats.org/officeDocument/2006/relationships">
  <rcc rId="861" sId="1">
    <oc r="K32" t="inlineStr">
      <is>
        <t xml:space="preserve">Увеличение бюджетных ассигнований на оплату коммунальных услуг учреждениями дошкольного образования </t>
      </is>
    </oc>
    <nc r="K32" t="inlineStr">
      <is>
        <t xml:space="preserve">Увеличение средств местного бюджета на оплату коммунальных услуг учреждениями дошкольного образования </t>
      </is>
    </nc>
  </rcc>
  <rcc rId="862" sId="1">
    <oc r="K33" t="inlineStr">
      <is>
        <t xml:space="preserve">1. Увеличение бюджетных ассигнований за счёт средств местного бюджета на оплату коммунальных услуг учреждениями общего образования  
2. Увеличение бюджетных ассигнований за счёт средств субвенции из республиканского бюджета Республики Коми на реализацию муниципальными дошкольными и муниципальными общеобразовательными организациями в Республике Коми образовательных программ в связи с повышением оплаты труда; 
3. Увеличение бюджетных ассигнований за счёт средств субсидии из республиканского бюджета Республики Коми на софинансирование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
</t>
      </is>
    </oc>
    <nc r="K33" t="inlineStr">
      <is>
        <t xml:space="preserve">1. Увеличение средств местного бюджета на оплату коммунальных услуг учреждениями общего образования  
2. Увеличение средств субвенции из республиканского бюджета Республики Коми на реализацию муниципальными дошкольными и муниципальными общеобразовательными организациями в Республике Коми образовательных программ в связи с повышением оплаты труда; 
3. Увеличение средств субсидии из республиканского бюджета Республики Коми на софинансирование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
</t>
      </is>
    </nc>
  </rcc>
  <rcv guid="{F4BFE083-CC2B-4717-8310-D3090512BA06}" action="delete"/>
  <rdn rId="0" localSheetId="1" customView="1" name="Z_F4BFE083_CC2B_4717_8310_D3090512BA06_.wvu.PrintTitles" hidden="1" oldHidden="1">
    <formula>Бюджет!$6:$8</formula>
    <oldFormula>Бюджет!$6:$8</oldFormula>
  </rdn>
  <rdn rId="0" localSheetId="1" customView="1" name="Z_F4BFE083_CC2B_4717_8310_D3090512BA06_.wvu.FilterData" hidden="1" oldHidden="1">
    <formula>Бюджет!$A$8:$K$50</formula>
    <oldFormula>Бюджет!$A$8:$K$50</oldFormula>
  </rdn>
  <rcv guid="{F4BFE083-CC2B-4717-8310-D3090512BA06}" action="add"/>
</revisions>
</file>

<file path=xl/revisions/revisionLog13.xml><?xml version="1.0" encoding="utf-8"?>
<revisions xmlns="http://schemas.openxmlformats.org/spreadsheetml/2006/main" xmlns:r="http://schemas.openxmlformats.org/officeDocument/2006/relationships">
  <rcc rId="873" sId="1">
    <oc r="K45" t="inlineStr">
      <is>
        <t xml:space="preserve">1. Увеличение бюджетных ассигнований средств местного бюджета на оплату коммунальных расходов учреждениями, подведомственными Управлению физической культуры и спорта администрации МО ГО "Усинск".
2. Увеличение бюджетных ассигнований за счёт средств субсидии из республиканского бюджета Республики Коми на софинансирование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
</t>
      </is>
    </oc>
    <nc r="K45" t="inlineStr">
      <is>
        <t xml:space="preserve">1. Увеличение средств местного бюджета на оплату коммунальных расходов учреждениями, подведомственными Управлению физической культуры и спорта администрации МО ГО "Усинск".
2. Увеличение средств субсидии из республиканского бюджета Республики Коми на софинансирование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
</t>
      </is>
    </nc>
  </rcc>
  <rcc rId="874" sId="1">
    <oc r="K50" t="inlineStr">
      <is>
        <t xml:space="preserve">Уменьшение средств местного бюджета в связи с экономией, образовавшейся: 
- в связи с уменьшением количества дней пользования кредитными средствами за счёт использования общего остатка средств на едином счёте бюджета на покрытие временных кассовых разрывов;
- кже в соответствии с Соглашением о реструктуризации бюджетного кредита и предоставлением муниципалитету рассрочки по уплате основного долга в размере 100,0 млн. рублей равными долями на период с 2022 по 2025 год;
- в соответствии с соглашением с Минфином Республики Коми о предоставлении бюджету МО ГО «Усинск» бюджетного кредита в объёме 358,1 млн. рублей, для направления на погашение рыночных заимствований муниципального образования, сложившихся на 1 января 2022 г., что позволило уменьшить в 2022 году привлечение кредитов от кредитных организаций в этом объеме. </t>
      </is>
    </oc>
    <nc r="K50" t="inlineStr">
      <is>
        <t xml:space="preserve">Уменьшение средств местного бюджета в связи с экономией, образовавшейся: 
- в связи с уменьшением количества дней пользования кредитными средствами за счёт использования общего остатка средств на едином счёте бюджета на покрытие временных кассовых разрывов;
- в соответствии с Соглашением о реструктуризации бюджетного кредита и предоставлением муниципалитету рассрочки по уплате основного долга в размере 100,0 млн. рублей равными долями на период с 2022 по 2025 год;
- в соответствии с соглашением с Минфином Республики Коми о предоставлении бюджету МО ГО «Усинск» бюджетного кредита в объёме 358,1 млн. рублей, для направления на погашение рыночных заимствований муниципального образования, сложившихся на 1 января 2022 г., что позволило уменьшить в 2022 году привлечение кредитов от кредитных организаций в этом объеме. </t>
      </is>
    </nc>
  </rcc>
  <rcv guid="{F4BFE083-CC2B-4717-8310-D3090512BA06}" action="delete"/>
  <rdn rId="0" localSheetId="1" customView="1" name="Z_F4BFE083_CC2B_4717_8310_D3090512BA06_.wvu.PrintTitles" hidden="1" oldHidden="1">
    <formula>Бюджет!$6:$8</formula>
    <oldFormula>Бюджет!$6:$8</oldFormula>
  </rdn>
  <rdn rId="0" localSheetId="1" customView="1" name="Z_F4BFE083_CC2B_4717_8310_D3090512BA06_.wvu.FilterData" hidden="1" oldHidden="1">
    <formula>Бюджет!$A$8:$K$50</formula>
    <oldFormula>Бюджет!$A$8:$K$50</oldFormula>
  </rdn>
  <rcv guid="{F4BFE083-CC2B-4717-8310-D3090512BA06}" action="add"/>
</revisions>
</file>

<file path=xl/revisions/revisionLog14.xml><?xml version="1.0" encoding="utf-8"?>
<revisions xmlns="http://schemas.openxmlformats.org/spreadsheetml/2006/main" xmlns:r="http://schemas.openxmlformats.org/officeDocument/2006/relationships">
  <rcc rId="857" sId="1">
    <oc r="K28" t="inlineStr">
      <is>
        <t xml:space="preserve">1. Увеличение бюджетных ассигнований за счет средств местного бюджета:
- на экспертизу промышленной безопасности и технического диагностирования бесхозяйных тепловых сетей для их включения в договор аренды с УТК; 
- на  дооснащение водоочистного оборудования на водозабор пст Усадор;
- на содержание бани в с.Усть-Уса (в связи с открытием).
2. Увеличение бюджетных ассигнований в связи с предоставлением бюджету МО ГО "Усинск" субсидии из бюджета РК на реализацию мероприятия "Ремонт павильонов водозаборных колонок в с.Колва" проекта "Народный бюджет" 
</t>
      </is>
    </oc>
    <nc r="K28" t="inlineStr">
      <is>
        <t xml:space="preserve">1. Увеличение расходов за счет средств местного бюджета:
- на экспертизу промышленной безопасности и технического диагностирования бесхозяйных тепловых сетей для их включения в договор аренды с УТК; 
- на  дооснащение водоочистного оборудования на водозабор пст Усадор;
- на содержание бани в с.Усть-Уса (в связи с открытием).
2. Предоставление бюджету МО ГО "Усинск" субсидии из бюджета РК на реализацию мероприятия "Ремонт павильонов водозаборных колонок в с.Колва" проекта "Народный бюджет" 
</t>
      </is>
    </nc>
  </rcc>
  <rcc rId="858" sId="1">
    <oc r="K29" t="inlineStr">
      <is>
        <r>
          <t xml:space="preserve">Увеличение средств местного бюджета:
- на  ремонт улично-дорожной сети ул. Нефтяников: от пересечения с ул.Парковой до пересечения с ул. Приполярной, участок от ул.Больничный проезд до ул.Транспортной; по ул. Парковая; проезжей части ул.Нефтяников (р-н базы ОРСа);
</t>
        </r>
        <r>
          <rPr>
            <sz val="10"/>
            <rFont val="Times New Roman"/>
            <family val="1"/>
            <charset val="204"/>
          </rPr>
          <t xml:space="preserve">- освещение по ул.Промышленная  (предписания ГИБДД и УФССП);
- дополнительное освещение пешеходных переходов (указания ГИБДД);
- приобретение и установку остановочных комплексов 5 шт.;
- обустройство стоянки автотранспорта около здания Налоговой; 
- нанесение разметки (город и промзона);
- озеленение; 
- снос аварийного жилищного фонда (после переселения граждан).  </t>
        </r>
      </is>
    </oc>
    <nc r="K29" t="inlineStr">
      <is>
        <t xml:space="preserve">Увеличение средств местного бюджета на:
- ремонт улично-дорожной сети ул. Нефтяников: от пересечения с ул.Парковой до пересечения с ул. Приполярной, участок от ул.Больничный проезд до ул.Транспортной; по ул. Парковая; проезжей части ул.Нефтяников (р-н базы ОРСа);
- освещение по ул.Промышленная  (предписания ГИБДД и УФССП);
- дополнительное освещение пешеходных переходов (указания ГИБДД);
- приобретение и установку остановочных комплексов 5 шт.;
- обустройство стоянки автотранспорта около здания Налоговой; 
- нанесение разметки (город и промзона);
- озеленение; 
- снос аварийного жилищного фонда (после переселения граждан).  </t>
      </is>
    </nc>
  </rcc>
  <rcv guid="{F4BFE083-CC2B-4717-8310-D3090512BA06}" action="delete"/>
  <rdn rId="0" localSheetId="1" customView="1" name="Z_F4BFE083_CC2B_4717_8310_D3090512BA06_.wvu.PrintTitles" hidden="1" oldHidden="1">
    <formula>Бюджет!$6:$8</formula>
    <oldFormula>Бюджет!$6:$8</oldFormula>
  </rdn>
  <rdn rId="0" localSheetId="1" customView="1" name="Z_F4BFE083_CC2B_4717_8310_D3090512BA06_.wvu.FilterData" hidden="1" oldHidden="1">
    <formula>Бюджет!$A$8:$K$50</formula>
    <oldFormula>Бюджет!$A$8:$K$50</oldFormula>
  </rdn>
  <rcv guid="{F4BFE083-CC2B-4717-8310-D3090512BA06}" action="add"/>
</revisions>
</file>

<file path=xl/revisions/revisionLog15.xml><?xml version="1.0" encoding="utf-8"?>
<revisions xmlns="http://schemas.openxmlformats.org/spreadsheetml/2006/main" xmlns:r="http://schemas.openxmlformats.org/officeDocument/2006/relationships">
  <rcc rId="869" sId="1">
    <oc r="K41" t="inlineStr">
      <is>
        <t>Увеличение бюджетных ассигнований за счёт средств местного бюджета в связи с индексацией пенсии в соответсвии с постановлением администрации МО ГО "Усинск" от 11.10.2022 № 1978 "Об увеличении (индексации) размера пенсии за вылугу лет лицам, замещавшим муниципальные должности и должности муниципальной службы в муниципальном образовании городского округа "Усинск"</t>
      </is>
    </oc>
    <nc r="K41" t="inlineStr">
      <is>
        <t>Увеличение средств местного бюджета в связи с индексацией пенсии в соответсвии с постановлением администрации МО ГО "Усинск" от 11.10.2022 № 1978 "Об увеличении (индексации) размера пенсии за вылугу лет лицам, замещавшим муниципальные должности и должности муниципальной службы в муниципальном образовании городского округа "Усинск"</t>
      </is>
    </nc>
  </rcc>
  <rcc rId="870" sId="1">
    <oc r="K42" t="inlineStr">
      <is>
        <t>Увеличение бюджетных ассигнований за счёт средств местного бюджета на оплату льготного проезда в городском и пригородном общественном автомобильном транспорте отдельным катенориям граждан</t>
      </is>
    </oc>
    <nc r="K42" t="inlineStr">
      <is>
        <t>Увеличение средств местного бюджета на оплату льготного проезда в городском и пригородном общественном автомобильном транспорте отдельным катенориям граждан</t>
      </is>
    </nc>
  </rcc>
  <rcv guid="{F4BFE083-CC2B-4717-8310-D3090512BA06}" action="delete"/>
  <rdn rId="0" localSheetId="1" customView="1" name="Z_F4BFE083_CC2B_4717_8310_D3090512BA06_.wvu.PrintTitles" hidden="1" oldHidden="1">
    <formula>Бюджет!$6:$8</formula>
    <oldFormula>Бюджет!$6:$8</oldFormula>
  </rdn>
  <rdn rId="0" localSheetId="1" customView="1" name="Z_F4BFE083_CC2B_4717_8310_D3090512BA06_.wvu.FilterData" hidden="1" oldHidden="1">
    <formula>Бюджет!$A$8:$K$50</formula>
    <oldFormula>Бюджет!$A$8:$K$50</oldFormula>
  </rdn>
  <rcv guid="{F4BFE083-CC2B-4717-8310-D3090512BA06}" action="add"/>
</revisions>
</file>

<file path=xl/revisions/revisionLog116.xml><?xml version="1.0" encoding="utf-8"?>
<revisions xmlns="http://schemas.openxmlformats.org/spreadsheetml/2006/main" xmlns:r="http://schemas.openxmlformats.org/officeDocument/2006/relationships">
  <rcc rId="854" sId="1">
    <oc r="K27" t="inlineStr">
      <is>
        <t>Увеличение средств местного бюджета на: приведение в нормативное состояние мест общего пользования общежития по адресу г.Усинск, ул.Парковая д.7а после пожара в связи с наличием муниципальных площадей - 1 475,2т.руб.; оплату услуг организации, предоставляющей населению услуги по управлению МКД (с учетом кредиторской задолженности за декабрь 2021 года) - 938,5т.руб.</t>
      </is>
    </oc>
    <nc r="K27" t="inlineStr">
      <is>
        <t>Увеличение средств местного бюджета на оплату услуг организации, предоставляющей населению услуги по управлению МКД (с учетом кредиторской задолженности за декабрь 2021 года); распределение доп. средств на приведение в нормативное состояние мест общего пользования общежития по адресу г.Усинск, ул.Парковая д.7а после пожара в связи с наличием муниципальных площадей</t>
      </is>
    </nc>
  </rcc>
  <rfmt sheetId="1" sqref="K27" start="0" length="2147483647">
    <dxf>
      <font>
        <color auto="1"/>
      </font>
    </dxf>
  </rfmt>
  <rcv guid="{F4BFE083-CC2B-4717-8310-D3090512BA06}" action="delete"/>
  <rdn rId="0" localSheetId="1" customView="1" name="Z_F4BFE083_CC2B_4717_8310_D3090512BA06_.wvu.PrintTitles" hidden="1" oldHidden="1">
    <formula>Бюджет!$6:$8</formula>
    <oldFormula>Бюджет!$6:$8</oldFormula>
  </rdn>
  <rdn rId="0" localSheetId="1" customView="1" name="Z_F4BFE083_CC2B_4717_8310_D3090512BA06_.wvu.FilterData" hidden="1" oldHidden="1">
    <formula>Бюджет!$A$8:$K$50</formula>
    <oldFormula>Бюджет!$A$8:$K$50</oldFormula>
  </rdn>
  <rcv guid="{F4BFE083-CC2B-4717-8310-D3090512BA06}" action="add"/>
</revisions>
</file>

<file path=xl/revisions/revisionLog117.xml><?xml version="1.0" encoding="utf-8"?>
<revisions xmlns="http://schemas.openxmlformats.org/spreadsheetml/2006/main" xmlns:r="http://schemas.openxmlformats.org/officeDocument/2006/relationships">
  <rcc rId="865" sId="1">
    <oc r="K36" t="inlineStr">
      <is>
        <t xml:space="preserve"> Увеличение бюджетных ассигнований за счёт средств местного бюджета в связи с индексацией должностных окладов специалистов, замещающих должности, не отнесенные к должностям муниципальной службы  в соответствии с постановлением администрации МО ГО "Усинск" от 15.09.2022 № 1786</t>
      </is>
    </oc>
    <nc r="K36" t="inlineStr">
      <is>
        <t xml:space="preserve"> Увеличение средств местного бюджета в связи с индексацией должностных окладов специалистов, замещающих должности, не отнесенные к должностям муниципальной службы  в соответствии с постановлением администрации МО ГО "Усинск" от 15.09.2022 № 1786</t>
      </is>
    </nc>
  </rcc>
  <rcc rId="866" sId="1">
    <oc r="K38" t="inlineStr">
      <is>
        <t>1. Увеличение бюджетных ассигнований за счёт средств местного бюджета:
- на строительство ДК в д.Денисовка; 
- изыскания, ПСД, экспертизы, техприсоединение для строительства ДК в с.Усть-Лыжа; 
- разработка научно-проектной документации для сохранения объекта культурного значения в с.Колва;
- на оплату коммунальных расходов учреждениями, подведомственными Управлению культуры и национальной политики администрации МО ГО "Усинск".
2. Увеличение бюджетных ассигнований за счёт средств субсидии из республиканского бюджета Республики коми на а софинансирование расходных обязательств органов местного самоуправления, связанных с повышением оплаты труда отдельных категорий работников в сфере культуры.</t>
      </is>
    </oc>
    <nc r="K38" t="inlineStr">
      <is>
        <t>1. Увеличение средств местного бюджета на:
- строительство ДК в д.Денисовка; 
- изыскания, ПСД, экспертизы, техприсоединение для строительства ДК в с.Усть-Лыжа; 
- разработка научно-проектной документации для сохранения объекта культурного значения в с.Колва;
- на оплату коммунальных расходов учреждениями, подведомственными Управлению культуры и национальной политики администрации МО ГО "Усинск".
2. Увеличение средств субсидии из республиканского бюджета Республики коми на а софинансирование расходных обязательств органов местного самоуправления, связанных с повышением оплаты труда отдельных категорий работников в сфере культуры.</t>
      </is>
    </nc>
  </rcc>
  <rcv guid="{F4BFE083-CC2B-4717-8310-D3090512BA06}" action="delete"/>
  <rdn rId="0" localSheetId="1" customView="1" name="Z_F4BFE083_CC2B_4717_8310_D3090512BA06_.wvu.PrintTitles" hidden="1" oldHidden="1">
    <formula>Бюджет!$6:$8</formula>
    <oldFormula>Бюджет!$6:$8</oldFormula>
  </rdn>
  <rdn rId="0" localSheetId="1" customView="1" name="Z_F4BFE083_CC2B_4717_8310_D3090512BA06_.wvu.FilterData" hidden="1" oldHidden="1">
    <formula>Бюджет!$A$8:$K$50</formula>
    <oldFormula>Бюджет!$A$8:$K$50</oldFormula>
  </rdn>
  <rcv guid="{F4BFE083-CC2B-4717-8310-D3090512BA06}" action="add"/>
</revisions>
</file>

<file path=xl/revisions/revisionLog123.xml><?xml version="1.0" encoding="utf-8"?>
<revisions xmlns="http://schemas.openxmlformats.org/spreadsheetml/2006/main" xmlns:r="http://schemas.openxmlformats.org/officeDocument/2006/relationships">
  <rcc rId="844" sId="1">
    <oc r="K11" t="inlineStr">
      <is>
        <t>Увеличение бюджетных ассигнований за счёт средств местного бюджета обусловлено индексацией должностного оклада главы муниципального образования городского округа - руководителя администрации городского округа "Усинск" в соответствии с решением Совета МО ГО "Усинск" от 08.09.2022 № 315</t>
      </is>
    </oc>
    <nc r="K11" t="inlineStr">
      <is>
        <t>Увеличение расходов за счёт средств местного бюджета обусловлено индексацией должностного оклада главы муниципального образования городского округа - руководителя администрации городского округа "Усинск" в соответствии с решением Совета МО ГО "Усинск" от 08.09.2022 № 315</t>
      </is>
    </nc>
  </rcc>
  <rcc rId="845" sId="1">
    <oc r="K13" t="inlineStr">
      <is>
        <t>Увеличение бюджетных ассигнований за счёт средств местного бюджета в связи с: 
- индексацией должностных окладов и надбавок за классные чины муниципальным служащим муниципального образования городского округа "Усинск" в соответствии с решением Совета МО ГО "Усинск" от 08.09.2022 № 314;
- индексацией должностных окладов специалистов, замещающих должности, не отнесенные к должностям муниципальной службы структурных подразделений и территориальных органов администрации МО ГО "Усинск" в соответствии с постановлением администрации МО ГО "Усинск" от 09.09.2022 № 1741.</t>
      </is>
    </oc>
    <nc r="K13" t="inlineStr">
      <is>
        <t>Увеличение расходов за счёт средств местного бюджета в связи с: 
- индексацией должностных окладов и надбавок за классные чины муниципальным служащим муниципального образования городского округа "Усинск" в соответствии с решением Совета МО ГО "Усинск" от 08.09.2022 № 314;
- индексацией должностных окладов специалистов, замещающих должности, не отнесенные к должностям муниципальной службы структурных подразделений и территориальных органов администрации МО ГО "Усинск" в соответствии с постановлением администрации МО ГО "Усинск" от 09.09.2022 № 1741.</t>
      </is>
    </nc>
  </rcc>
  <rcc rId="846" sId="1">
    <oc r="K14" t="inlineStr">
      <is>
        <t>Увеличение бюджетных ассигнований за счёт средств местного бюджета обусловлено: 
- утверждением 2 штатных единиц муниципальных должностей в Контрольно-счетной палате городского округа "Усинск";
- индексацией должностных окладов и надбавок за классные чины муниципальным служащим муниципального образования городского округа "Усинск" в соттветствии с решением Совета МО ГО "Усинск" от 08.09.2022 № 314; 
- индексацией должностных окладов специалистов, замещающих должности, не отнесенные к должностям муниципальной службы  в соответствии с постановлением администрации МО ГО "Усинск" от 15.09.2022 № 1786.</t>
      </is>
    </oc>
    <nc r="K14" t="inlineStr">
      <is>
        <t>Увеличение расходов за счёт средств местного бюджета обусловлено: 
- утверждением 2 штатных единиц муниципальных должностей в Контрольно-счетной палате городского округа "Усинск";
- индексацией должностных окладов и надбавок за классные чины муниципальным служащим муниципального образования городского округа "Усинск" в соттветствии с решением Совета МО ГО "Усинск" от 08.09.2022 № 314; 
- индексацией должностных окладов специалистов, замещающих должности, не отнесенные к должностям муниципальной службы  в соответствии с постановлением администрации МО ГО "Усинск" от 15.09.2022 № 1786.</t>
      </is>
    </nc>
  </rcc>
  <rcc rId="847" sId="1">
    <oc r="K16" t="inlineStr">
      <is>
        <t>Увеличение бюджетных ассигнований за счёт средств местного бюджета связано с: 
- распределением доп. средств на оплату коммунальных платежей по пустующим муниципальным помещениям;
- планированием резерва средств на проведение K19 посвященных празднованию дня Победы в ВОВ, Дня города;
- распределением доп. средств на приобретение компьютерной техники для администрации МО ГО "Усинск";
- на техническую инвентаризацию объектов инженерных коммуникаций для заключения концессионного соглашения (изготовление тех.паспортов)
- перераспределением средств на исполнение судебных актов по обращению взыскания на средства бюджета МО ГО "Усинск".</t>
      </is>
    </oc>
    <nc r="K16" t="inlineStr">
      <is>
        <t>Увеличение расходов за счёт средств местного бюджета связано с: 
- распределением доп. средств на оплату коммунальных платежей по пустующим муниципальным помещениям;
- планированием резерва средств на проведение мероприятий, посвященных празднованию дня Победы в ВОВ, Дня города;
- распределением доп. средств на приобретение компьютерной техники для администрации МО ГО "Усинск";
- распределением доп. средств на техническую инвентаризацию объектов инженерных коммуникаций для заключения концессионного соглашения (изготовление тех.паспортов)
- перераспределением средств на исполнение судебных актов по обращению взыскания на средства бюджета МО ГО "Усинск".</t>
      </is>
    </nc>
  </rcc>
  <rcv guid="{F4BFE083-CC2B-4717-8310-D3090512BA06}" action="delete"/>
  <rdn rId="0" localSheetId="1" customView="1" name="Z_F4BFE083_CC2B_4717_8310_D3090512BA06_.wvu.PrintTitles" hidden="1" oldHidden="1">
    <formula>Бюджет!$6:$8</formula>
    <oldFormula>Бюджет!$6:$8</oldFormula>
  </rdn>
  <rdn rId="0" localSheetId="1" customView="1" name="Z_F4BFE083_CC2B_4717_8310_D3090512BA06_.wvu.FilterData" hidden="1" oldHidden="1">
    <formula>Бюджет!$A$8:$K$50</formula>
    <oldFormula>Бюджет!$A$8:$K$50</oldFormula>
  </rdn>
  <rcv guid="{F4BFE083-CC2B-4717-8310-D3090512BA06}" action="add"/>
</revisions>
</file>

<file path=xl/revisions/userNames.xml><?xml version="1.0" encoding="utf-8"?>
<users xmlns="http://schemas.openxmlformats.org/spreadsheetml/2006/main" xmlns:r="http://schemas.openxmlformats.org/officeDocument/2006/relationships"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outlinePr summaryBelow="0"/>
    <pageSetUpPr fitToPage="1"/>
  </sheetPr>
  <dimension ref="A1:M51"/>
  <sheetViews>
    <sheetView showGridLines="0" tabSelected="1" workbookViewId="0">
      <pane ySplit="7" topLeftCell="A8" activePane="bottomLeft" state="frozen"/>
      <selection pane="bottomLeft" activeCell="G13" sqref="G13"/>
    </sheetView>
  </sheetViews>
  <sheetFormatPr defaultRowHeight="12.75" customHeight="1"/>
  <cols>
    <col min="1" max="1" width="34.42578125" style="9" customWidth="1"/>
    <col min="2" max="3" width="10.28515625" style="9" customWidth="1"/>
    <col min="4" max="4" width="16.28515625" style="9" customWidth="1"/>
    <col min="5" max="5" width="14" style="9" customWidth="1"/>
    <col min="6" max="6" width="14.5703125" style="9" customWidth="1"/>
    <col min="7" max="7" width="12.5703125" style="9" customWidth="1"/>
    <col min="8" max="8" width="9.140625" style="13"/>
    <col min="9" max="9" width="11.85546875" style="9" customWidth="1"/>
    <col min="10" max="10" width="9.140625" style="9"/>
    <col min="11" max="11" width="75.42578125" style="14" customWidth="1"/>
    <col min="12" max="12" width="12.85546875" style="9" customWidth="1"/>
    <col min="13" max="16384" width="9.140625" style="9"/>
  </cols>
  <sheetData>
    <row r="1" spans="1:11">
      <c r="B1" s="15"/>
      <c r="C1" s="15"/>
      <c r="D1" s="15"/>
      <c r="E1" s="15"/>
      <c r="F1" s="15"/>
      <c r="K1" s="8" t="s">
        <v>59</v>
      </c>
    </row>
    <row r="2" spans="1:11">
      <c r="B2" s="15"/>
      <c r="C2" s="15"/>
      <c r="D2" s="15"/>
      <c r="E2" s="15"/>
      <c r="F2" s="15"/>
      <c r="K2" s="8" t="s">
        <v>60</v>
      </c>
    </row>
    <row r="3" spans="1:11">
      <c r="A3" s="10"/>
      <c r="B3" s="11"/>
      <c r="C3" s="11"/>
      <c r="D3" s="11"/>
      <c r="E3" s="11"/>
      <c r="F3" s="11"/>
    </row>
    <row r="4" spans="1:11" ht="12.75" customHeight="1">
      <c r="A4" s="44" t="s">
        <v>74</v>
      </c>
      <c r="B4" s="44"/>
      <c r="C4" s="44"/>
      <c r="D4" s="44"/>
      <c r="E4" s="44"/>
      <c r="F4" s="44"/>
      <c r="G4" s="44"/>
      <c r="H4" s="44"/>
      <c r="I4" s="44"/>
      <c r="J4" s="44"/>
      <c r="K4" s="44"/>
    </row>
    <row r="5" spans="1:11">
      <c r="A5" s="1"/>
      <c r="B5" s="1"/>
      <c r="C5" s="1"/>
      <c r="D5" s="1"/>
      <c r="E5" s="2"/>
      <c r="F5" s="12"/>
      <c r="K5" s="12" t="s">
        <v>0</v>
      </c>
    </row>
    <row r="6" spans="1:11" ht="44.25" customHeight="1">
      <c r="A6" s="49" t="s">
        <v>1</v>
      </c>
      <c r="B6" s="49" t="s">
        <v>2</v>
      </c>
      <c r="C6" s="49" t="s">
        <v>3</v>
      </c>
      <c r="D6" s="49" t="s">
        <v>75</v>
      </c>
      <c r="E6" s="49" t="s">
        <v>76</v>
      </c>
      <c r="F6" s="49" t="s">
        <v>18</v>
      </c>
      <c r="G6" s="45" t="s">
        <v>61</v>
      </c>
      <c r="H6" s="46"/>
      <c r="I6" s="45" t="s">
        <v>62</v>
      </c>
      <c r="J6" s="46"/>
      <c r="K6" s="47" t="s">
        <v>63</v>
      </c>
    </row>
    <row r="7" spans="1:11" ht="27" customHeight="1">
      <c r="A7" s="49"/>
      <c r="B7" s="49"/>
      <c r="C7" s="49"/>
      <c r="D7" s="49"/>
      <c r="E7" s="49"/>
      <c r="F7" s="49"/>
      <c r="G7" s="5" t="s">
        <v>64</v>
      </c>
      <c r="H7" s="5" t="s">
        <v>65</v>
      </c>
      <c r="I7" s="5" t="s">
        <v>64</v>
      </c>
      <c r="J7" s="5" t="s">
        <v>65</v>
      </c>
      <c r="K7" s="48"/>
    </row>
    <row r="8" spans="1:11" ht="12.75" customHeight="1">
      <c r="A8" s="6" t="s">
        <v>66</v>
      </c>
      <c r="B8" s="6" t="s">
        <v>67</v>
      </c>
      <c r="C8" s="6" t="s">
        <v>68</v>
      </c>
      <c r="D8" s="6" t="s">
        <v>69</v>
      </c>
      <c r="E8" s="6" t="s">
        <v>70</v>
      </c>
      <c r="F8" s="6" t="s">
        <v>71</v>
      </c>
      <c r="G8" s="5">
        <v>7</v>
      </c>
      <c r="H8" s="22">
        <v>8</v>
      </c>
      <c r="I8" s="5">
        <v>9</v>
      </c>
      <c r="J8" s="5">
        <v>10</v>
      </c>
      <c r="K8" s="7" t="s">
        <v>8</v>
      </c>
    </row>
    <row r="9" spans="1:11" s="13" customFormat="1">
      <c r="A9" s="3" t="s">
        <v>50</v>
      </c>
      <c r="B9" s="4"/>
      <c r="C9" s="4"/>
      <c r="D9" s="20">
        <f>D10+D17+D21+D26+D31+D37+D40+D44+D47+D49</f>
        <v>2988531.3</v>
      </c>
      <c r="E9" s="20">
        <f>E10+E17+E21+E26+E31+E37+E40+E44+E47+E49</f>
        <v>3640433.1</v>
      </c>
      <c r="F9" s="20">
        <f>F10+F17+F21+F26+F31+F37+F40+F44+F47+F49</f>
        <v>3485323</v>
      </c>
      <c r="G9" s="17">
        <f>F9-D9</f>
        <v>496791.70000000019</v>
      </c>
      <c r="H9" s="23">
        <f>F9/D9-100%</f>
        <v>0.16623272441550152</v>
      </c>
      <c r="I9" s="17">
        <f>F9-E9</f>
        <v>-155110.10000000009</v>
      </c>
      <c r="J9" s="19">
        <f>F9/E9-100%</f>
        <v>-4.2607595233655093E-2</v>
      </c>
      <c r="K9" s="21"/>
    </row>
    <row r="10" spans="1:11">
      <c r="A10" s="3" t="s">
        <v>19</v>
      </c>
      <c r="B10" s="27" t="s">
        <v>4</v>
      </c>
      <c r="C10" s="27"/>
      <c r="D10" s="28">
        <f>SUM(D11:D16)</f>
        <v>330597.09999999998</v>
      </c>
      <c r="E10" s="28">
        <f>SUM(E11:E16)</f>
        <v>370038.4</v>
      </c>
      <c r="F10" s="28">
        <f>SUM(F11:F16)</f>
        <v>360208</v>
      </c>
      <c r="G10" s="28">
        <f t="shared" ref="G10:G50" si="0">F10-D10</f>
        <v>29610.900000000023</v>
      </c>
      <c r="H10" s="33">
        <f t="shared" ref="H10:H50" si="1">F10/D10-100%</f>
        <v>8.9567936318860619E-2</v>
      </c>
      <c r="I10" s="28">
        <f t="shared" ref="I10:I50" si="2">F10-E10</f>
        <v>-9830.4000000000233</v>
      </c>
      <c r="J10" s="33">
        <f t="shared" ref="J10:J50" si="3">F10/E10-100%</f>
        <v>-2.6565891539905073E-2</v>
      </c>
      <c r="K10" s="36"/>
    </row>
    <row r="11" spans="1:11" ht="51">
      <c r="A11" s="24" t="s">
        <v>51</v>
      </c>
      <c r="B11" s="25" t="s">
        <v>4</v>
      </c>
      <c r="C11" s="25" t="s">
        <v>16</v>
      </c>
      <c r="D11" s="26">
        <v>6969.9</v>
      </c>
      <c r="E11" s="26">
        <v>7567.2</v>
      </c>
      <c r="F11" s="26">
        <v>7500.3</v>
      </c>
      <c r="G11" s="26">
        <f>F11-D11</f>
        <v>530.40000000000055</v>
      </c>
      <c r="H11" s="38">
        <f t="shared" si="1"/>
        <v>7.6098652778375575E-2</v>
      </c>
      <c r="I11" s="26">
        <f t="shared" si="2"/>
        <v>-66.899999999999636</v>
      </c>
      <c r="J11" s="34">
        <f>F11/E11-100%</f>
        <v>-8.8407865524896545E-3</v>
      </c>
      <c r="K11" s="37" t="s">
        <v>84</v>
      </c>
    </row>
    <row r="12" spans="1:11" ht="63.75">
      <c r="A12" s="24" t="s">
        <v>52</v>
      </c>
      <c r="B12" s="25" t="s">
        <v>4</v>
      </c>
      <c r="C12" s="25" t="s">
        <v>5</v>
      </c>
      <c r="D12" s="26">
        <v>655</v>
      </c>
      <c r="E12" s="26">
        <v>655</v>
      </c>
      <c r="F12" s="26">
        <v>649.6</v>
      </c>
      <c r="G12" s="26">
        <f t="shared" si="0"/>
        <v>-5.3999999999999773</v>
      </c>
      <c r="H12" s="38">
        <f>F12/D12-100%</f>
        <v>-8.2442748091602347E-3</v>
      </c>
      <c r="I12" s="26">
        <f t="shared" si="2"/>
        <v>-5.3999999999999773</v>
      </c>
      <c r="J12" s="34">
        <f>F12/E12-100%</f>
        <v>-8.2442748091602347E-3</v>
      </c>
      <c r="K12" s="37"/>
    </row>
    <row r="13" spans="1:11" ht="102">
      <c r="A13" s="24" t="s">
        <v>53</v>
      </c>
      <c r="B13" s="25" t="s">
        <v>4</v>
      </c>
      <c r="C13" s="25" t="s">
        <v>6</v>
      </c>
      <c r="D13" s="26">
        <v>210450.6</v>
      </c>
      <c r="E13" s="26">
        <v>232794.8</v>
      </c>
      <c r="F13" s="26">
        <v>230427.5</v>
      </c>
      <c r="G13" s="26">
        <f t="shared" si="0"/>
        <v>19976.899999999994</v>
      </c>
      <c r="H13" s="38">
        <f t="shared" si="1"/>
        <v>9.4924414565698445E-2</v>
      </c>
      <c r="I13" s="26">
        <f t="shared" si="2"/>
        <v>-2367.2999999999884</v>
      </c>
      <c r="J13" s="34">
        <f>F13/E13-100%</f>
        <v>-1.016904157652998E-2</v>
      </c>
      <c r="K13" s="41" t="s">
        <v>85</v>
      </c>
    </row>
    <row r="14" spans="1:11" ht="114.75">
      <c r="A14" s="24" t="s">
        <v>54</v>
      </c>
      <c r="B14" s="25" t="s">
        <v>4</v>
      </c>
      <c r="C14" s="25" t="s">
        <v>7</v>
      </c>
      <c r="D14" s="26">
        <v>40095.599999999999</v>
      </c>
      <c r="E14" s="26">
        <v>43413.5</v>
      </c>
      <c r="F14" s="26">
        <v>43296.1</v>
      </c>
      <c r="G14" s="26">
        <f t="shared" si="0"/>
        <v>3200.5</v>
      </c>
      <c r="H14" s="38">
        <f t="shared" si="1"/>
        <v>7.9821726074681409E-2</v>
      </c>
      <c r="I14" s="26">
        <f t="shared" si="2"/>
        <v>-117.40000000000146</v>
      </c>
      <c r="J14" s="34">
        <f t="shared" si="3"/>
        <v>-2.704227947527893E-3</v>
      </c>
      <c r="K14" s="37" t="s">
        <v>86</v>
      </c>
    </row>
    <row r="15" spans="1:11" ht="66.75" customHeight="1">
      <c r="A15" s="24" t="s">
        <v>72</v>
      </c>
      <c r="B15" s="25" t="s">
        <v>4</v>
      </c>
      <c r="C15" s="25" t="s">
        <v>8</v>
      </c>
      <c r="D15" s="26">
        <v>500</v>
      </c>
      <c r="E15" s="26">
        <v>1000</v>
      </c>
      <c r="F15" s="26">
        <v>0</v>
      </c>
      <c r="G15" s="26">
        <f t="shared" si="0"/>
        <v>-500</v>
      </c>
      <c r="H15" s="38">
        <f t="shared" si="1"/>
        <v>-1</v>
      </c>
      <c r="I15" s="26">
        <f t="shared" si="2"/>
        <v>-1000</v>
      </c>
      <c r="J15" s="34">
        <f t="shared" si="3"/>
        <v>-1</v>
      </c>
      <c r="K15" s="37" t="s">
        <v>80</v>
      </c>
    </row>
    <row r="16" spans="1:11" ht="140.25">
      <c r="A16" s="24" t="s">
        <v>20</v>
      </c>
      <c r="B16" s="25" t="s">
        <v>4</v>
      </c>
      <c r="C16" s="25" t="s">
        <v>9</v>
      </c>
      <c r="D16" s="26">
        <v>71926</v>
      </c>
      <c r="E16" s="26">
        <v>84607.9</v>
      </c>
      <c r="F16" s="26">
        <v>78334.5</v>
      </c>
      <c r="G16" s="26">
        <f t="shared" si="0"/>
        <v>6408.5</v>
      </c>
      <c r="H16" s="38">
        <f t="shared" si="1"/>
        <v>8.9098517921196718E-2</v>
      </c>
      <c r="I16" s="26">
        <f t="shared" si="2"/>
        <v>-6273.3999999999942</v>
      </c>
      <c r="J16" s="34">
        <f t="shared" si="3"/>
        <v>-7.4146740434403835E-2</v>
      </c>
      <c r="K16" s="41" t="s">
        <v>87</v>
      </c>
    </row>
    <row r="17" spans="1:13" ht="25.5">
      <c r="A17" s="3" t="s">
        <v>21</v>
      </c>
      <c r="B17" s="27" t="s">
        <v>5</v>
      </c>
      <c r="C17" s="27"/>
      <c r="D17" s="28">
        <f>SUM(D18:D20)</f>
        <v>12967.6</v>
      </c>
      <c r="E17" s="28">
        <f>SUM(E18:E20)</f>
        <v>14732.999999999998</v>
      </c>
      <c r="F17" s="28">
        <f t="shared" ref="F17" si="4">SUM(F18:F20)</f>
        <v>14732.999999999998</v>
      </c>
      <c r="G17" s="28">
        <f t="shared" si="0"/>
        <v>1765.3999999999978</v>
      </c>
      <c r="H17" s="39">
        <f t="shared" si="1"/>
        <v>0.1361393010271752</v>
      </c>
      <c r="I17" s="28">
        <f t="shared" si="2"/>
        <v>0</v>
      </c>
      <c r="J17" s="33">
        <f t="shared" si="3"/>
        <v>0</v>
      </c>
      <c r="K17" s="36"/>
    </row>
    <row r="18" spans="1:13" ht="114.75">
      <c r="A18" s="24" t="s">
        <v>22</v>
      </c>
      <c r="B18" s="25" t="s">
        <v>5</v>
      </c>
      <c r="C18" s="25" t="s">
        <v>10</v>
      </c>
      <c r="D18" s="26">
        <v>320</v>
      </c>
      <c r="E18" s="26">
        <v>407.3</v>
      </c>
      <c r="F18" s="26">
        <v>407.3</v>
      </c>
      <c r="G18" s="26">
        <f t="shared" si="0"/>
        <v>87.300000000000011</v>
      </c>
      <c r="H18" s="38">
        <f>F18/D18-100%</f>
        <v>0.27281250000000012</v>
      </c>
      <c r="I18" s="26">
        <f t="shared" si="2"/>
        <v>0</v>
      </c>
      <c r="J18" s="34">
        <f>F18/E18-100%</f>
        <v>0</v>
      </c>
      <c r="K18" s="41" t="s">
        <v>81</v>
      </c>
      <c r="M18" s="16"/>
    </row>
    <row r="19" spans="1:13" ht="16.5" customHeight="1">
      <c r="A19" s="24" t="s">
        <v>23</v>
      </c>
      <c r="B19" s="25" t="s">
        <v>5</v>
      </c>
      <c r="C19" s="25" t="s">
        <v>11</v>
      </c>
      <c r="D19" s="26">
        <v>9401.7000000000007</v>
      </c>
      <c r="E19" s="26">
        <v>10286.799999999999</v>
      </c>
      <c r="F19" s="26">
        <v>10286.799999999999</v>
      </c>
      <c r="G19" s="26">
        <f t="shared" si="0"/>
        <v>885.09999999999854</v>
      </c>
      <c r="H19" s="38">
        <f t="shared" si="1"/>
        <v>9.414254868800298E-2</v>
      </c>
      <c r="I19" s="26">
        <f t="shared" si="2"/>
        <v>0</v>
      </c>
      <c r="J19" s="34">
        <f t="shared" si="3"/>
        <v>0</v>
      </c>
      <c r="K19" s="41" t="s">
        <v>77</v>
      </c>
    </row>
    <row r="20" spans="1:13" ht="30.75" customHeight="1">
      <c r="A20" s="24" t="s">
        <v>55</v>
      </c>
      <c r="B20" s="25" t="s">
        <v>5</v>
      </c>
      <c r="C20" s="25" t="s">
        <v>12</v>
      </c>
      <c r="D20" s="26">
        <v>3245.9</v>
      </c>
      <c r="E20" s="26">
        <v>4038.9</v>
      </c>
      <c r="F20" s="26">
        <v>4038.9</v>
      </c>
      <c r="G20" s="26">
        <f t="shared" si="0"/>
        <v>793</v>
      </c>
      <c r="H20" s="38">
        <f t="shared" si="1"/>
        <v>0.24430820419606269</v>
      </c>
      <c r="I20" s="26">
        <f t="shared" si="2"/>
        <v>0</v>
      </c>
      <c r="J20" s="34">
        <f t="shared" si="3"/>
        <v>0</v>
      </c>
      <c r="K20" s="41" t="s">
        <v>83</v>
      </c>
    </row>
    <row r="21" spans="1:13">
      <c r="A21" s="29" t="s">
        <v>24</v>
      </c>
      <c r="B21" s="27" t="s">
        <v>6</v>
      </c>
      <c r="C21" s="27"/>
      <c r="D21" s="28">
        <f>SUM(D22:D25)</f>
        <v>101805.5</v>
      </c>
      <c r="E21" s="28">
        <f>SUM(E22:E25)</f>
        <v>102573.50000000001</v>
      </c>
      <c r="F21" s="28">
        <f t="shared" ref="F21" si="5">SUM(F22:F25)</f>
        <v>101860.00000000001</v>
      </c>
      <c r="G21" s="28">
        <f t="shared" si="0"/>
        <v>54.500000000014552</v>
      </c>
      <c r="H21" s="39">
        <f t="shared" si="1"/>
        <v>5.353345349712324E-4</v>
      </c>
      <c r="I21" s="28">
        <f t="shared" si="2"/>
        <v>-713.5</v>
      </c>
      <c r="J21" s="33">
        <f t="shared" si="3"/>
        <v>-6.9559876576308355E-3</v>
      </c>
      <c r="K21" s="36"/>
    </row>
    <row r="22" spans="1:13" ht="41.25" customHeight="1">
      <c r="A22" s="24" t="s">
        <v>25</v>
      </c>
      <c r="B22" s="25" t="s">
        <v>6</v>
      </c>
      <c r="C22" s="25" t="s">
        <v>13</v>
      </c>
      <c r="D22" s="26">
        <v>210.3</v>
      </c>
      <c r="E22" s="26">
        <v>768.4</v>
      </c>
      <c r="F22" s="26">
        <v>768.4</v>
      </c>
      <c r="G22" s="26">
        <f t="shared" si="0"/>
        <v>558.09999999999991</v>
      </c>
      <c r="H22" s="38">
        <f t="shared" si="1"/>
        <v>2.6538278649548261</v>
      </c>
      <c r="I22" s="26">
        <f t="shared" si="2"/>
        <v>0</v>
      </c>
      <c r="J22" s="34">
        <f t="shared" si="3"/>
        <v>0</v>
      </c>
      <c r="K22" s="41" t="s">
        <v>89</v>
      </c>
    </row>
    <row r="23" spans="1:13" ht="53.25" customHeight="1">
      <c r="A23" s="24" t="s">
        <v>26</v>
      </c>
      <c r="B23" s="25" t="s">
        <v>6</v>
      </c>
      <c r="C23" s="25" t="s">
        <v>14</v>
      </c>
      <c r="D23" s="26">
        <v>51187.5</v>
      </c>
      <c r="E23" s="26">
        <v>58344.4</v>
      </c>
      <c r="F23" s="26">
        <v>58344.4</v>
      </c>
      <c r="G23" s="26">
        <f t="shared" si="0"/>
        <v>7156.9000000000015</v>
      </c>
      <c r="H23" s="38">
        <f t="shared" si="1"/>
        <v>0.13981733821733822</v>
      </c>
      <c r="I23" s="26">
        <f t="shared" si="2"/>
        <v>0</v>
      </c>
      <c r="J23" s="34">
        <f>F23/E23-100%</f>
        <v>0</v>
      </c>
      <c r="K23" s="41" t="s">
        <v>88</v>
      </c>
    </row>
    <row r="24" spans="1:13" ht="69.75" customHeight="1">
      <c r="A24" s="24" t="s">
        <v>27</v>
      </c>
      <c r="B24" s="25" t="s">
        <v>6</v>
      </c>
      <c r="C24" s="25" t="s">
        <v>10</v>
      </c>
      <c r="D24" s="26">
        <v>11633.2</v>
      </c>
      <c r="E24" s="26">
        <v>19051.400000000001</v>
      </c>
      <c r="F24" s="26">
        <v>19051.400000000001</v>
      </c>
      <c r="G24" s="26">
        <f t="shared" si="0"/>
        <v>7418.2000000000007</v>
      </c>
      <c r="H24" s="38">
        <f t="shared" si="1"/>
        <v>0.63767493037169487</v>
      </c>
      <c r="I24" s="26">
        <f t="shared" si="2"/>
        <v>0</v>
      </c>
      <c r="J24" s="34">
        <f t="shared" si="3"/>
        <v>0</v>
      </c>
      <c r="K24" s="41" t="s">
        <v>78</v>
      </c>
      <c r="L24" s="16"/>
    </row>
    <row r="25" spans="1:13" ht="52.5" customHeight="1">
      <c r="A25" s="24" t="s">
        <v>28</v>
      </c>
      <c r="B25" s="25" t="s">
        <v>6</v>
      </c>
      <c r="C25" s="25" t="s">
        <v>15</v>
      </c>
      <c r="D25" s="26">
        <v>38774.5</v>
      </c>
      <c r="E25" s="26">
        <v>24409.3</v>
      </c>
      <c r="F25" s="26">
        <v>23695.8</v>
      </c>
      <c r="G25" s="26">
        <f t="shared" si="0"/>
        <v>-15078.7</v>
      </c>
      <c r="H25" s="38">
        <f>F25/D25-100%</f>
        <v>-0.38888186823814619</v>
      </c>
      <c r="I25" s="26">
        <f t="shared" si="2"/>
        <v>-713.5</v>
      </c>
      <c r="J25" s="34">
        <f t="shared" si="3"/>
        <v>-2.9230662083713943E-2</v>
      </c>
      <c r="K25" s="37" t="s">
        <v>82</v>
      </c>
      <c r="L25" s="18"/>
    </row>
    <row r="26" spans="1:13">
      <c r="A26" s="3" t="s">
        <v>29</v>
      </c>
      <c r="B26" s="27" t="s">
        <v>13</v>
      </c>
      <c r="C26" s="27"/>
      <c r="D26" s="28">
        <f>SUM(D27:D30)</f>
        <v>231885.5</v>
      </c>
      <c r="E26" s="28">
        <f>SUM(E27:E30)</f>
        <v>554117.6</v>
      </c>
      <c r="F26" s="28">
        <f t="shared" ref="F26" si="6">SUM(F27:F30)</f>
        <v>421846.2</v>
      </c>
      <c r="G26" s="28">
        <f t="shared" si="0"/>
        <v>189960.7</v>
      </c>
      <c r="H26" s="39">
        <f t="shared" si="1"/>
        <v>0.81920042434736118</v>
      </c>
      <c r="I26" s="28">
        <f t="shared" si="2"/>
        <v>-132271.39999999997</v>
      </c>
      <c r="J26" s="33">
        <f t="shared" si="3"/>
        <v>-0.23870636846763205</v>
      </c>
      <c r="K26" s="42"/>
    </row>
    <row r="27" spans="1:13" ht="63.75">
      <c r="A27" s="24" t="s">
        <v>30</v>
      </c>
      <c r="B27" s="25" t="s">
        <v>13</v>
      </c>
      <c r="C27" s="25" t="s">
        <v>4</v>
      </c>
      <c r="D27" s="26">
        <v>11975.7</v>
      </c>
      <c r="E27" s="26">
        <v>15937.9</v>
      </c>
      <c r="F27" s="26">
        <v>15322</v>
      </c>
      <c r="G27" s="26">
        <f>F27-D27</f>
        <v>3346.2999999999993</v>
      </c>
      <c r="H27" s="38">
        <f t="shared" si="1"/>
        <v>0.27942416727205921</v>
      </c>
      <c r="I27" s="26">
        <f t="shared" si="2"/>
        <v>-615.89999999999964</v>
      </c>
      <c r="J27" s="34">
        <f t="shared" si="3"/>
        <v>-3.8643736000351314E-2</v>
      </c>
      <c r="K27" s="37" t="s">
        <v>90</v>
      </c>
      <c r="L27" s="16"/>
    </row>
    <row r="28" spans="1:13" ht="108.75" customHeight="1">
      <c r="A28" s="24" t="s">
        <v>31</v>
      </c>
      <c r="B28" s="25" t="s">
        <v>13</v>
      </c>
      <c r="C28" s="25" t="s">
        <v>16</v>
      </c>
      <c r="D28" s="26">
        <v>3899.3</v>
      </c>
      <c r="E28" s="26">
        <v>7201.9</v>
      </c>
      <c r="F28" s="26">
        <v>6810.3</v>
      </c>
      <c r="G28" s="26">
        <f t="shared" si="0"/>
        <v>2911</v>
      </c>
      <c r="H28" s="38">
        <f t="shared" si="1"/>
        <v>0.74654425153232618</v>
      </c>
      <c r="I28" s="26">
        <f t="shared" si="2"/>
        <v>-391.59999999999945</v>
      </c>
      <c r="J28" s="34">
        <f t="shared" si="3"/>
        <v>-5.4374540051930653E-2</v>
      </c>
      <c r="K28" s="41" t="s">
        <v>91</v>
      </c>
    </row>
    <row r="29" spans="1:13" ht="144" customHeight="1">
      <c r="A29" s="24" t="s">
        <v>32</v>
      </c>
      <c r="B29" s="25" t="s">
        <v>13</v>
      </c>
      <c r="C29" s="25" t="s">
        <v>5</v>
      </c>
      <c r="D29" s="26">
        <v>179024.1</v>
      </c>
      <c r="E29" s="26">
        <v>474663.1</v>
      </c>
      <c r="F29" s="26">
        <v>344151.9</v>
      </c>
      <c r="G29" s="26">
        <f t="shared" si="0"/>
        <v>165127.80000000002</v>
      </c>
      <c r="H29" s="38">
        <f t="shared" si="1"/>
        <v>0.92237748995805591</v>
      </c>
      <c r="I29" s="26">
        <f t="shared" si="2"/>
        <v>-130511.19999999995</v>
      </c>
      <c r="J29" s="34">
        <f t="shared" si="3"/>
        <v>-0.27495543681402657</v>
      </c>
      <c r="K29" s="41" t="s">
        <v>92</v>
      </c>
      <c r="L29" s="16"/>
    </row>
    <row r="30" spans="1:13" ht="25.5">
      <c r="A30" s="24" t="s">
        <v>33</v>
      </c>
      <c r="B30" s="25" t="s">
        <v>13</v>
      </c>
      <c r="C30" s="25" t="s">
        <v>13</v>
      </c>
      <c r="D30" s="26">
        <v>36986.400000000001</v>
      </c>
      <c r="E30" s="26">
        <v>56314.7</v>
      </c>
      <c r="F30" s="26">
        <v>55562</v>
      </c>
      <c r="G30" s="26">
        <f t="shared" si="0"/>
        <v>18575.599999999999</v>
      </c>
      <c r="H30" s="38">
        <f t="shared" si="1"/>
        <v>0.50222784591092928</v>
      </c>
      <c r="I30" s="26">
        <f t="shared" si="2"/>
        <v>-752.69999999999709</v>
      </c>
      <c r="J30" s="34">
        <f t="shared" si="3"/>
        <v>-1.3365959509683889E-2</v>
      </c>
      <c r="K30" s="41" t="s">
        <v>79</v>
      </c>
    </row>
    <row r="31" spans="1:13">
      <c r="A31" s="29" t="s">
        <v>34</v>
      </c>
      <c r="B31" s="27" t="s">
        <v>17</v>
      </c>
      <c r="C31" s="27"/>
      <c r="D31" s="28">
        <f>SUM(D32:D36)</f>
        <v>1781137.7</v>
      </c>
      <c r="E31" s="28">
        <f>SUM(E32:E36)</f>
        <v>1998519.7999999998</v>
      </c>
      <c r="F31" s="28">
        <f t="shared" ref="F31" si="7">SUM(F32:F36)</f>
        <v>1997580.2</v>
      </c>
      <c r="G31" s="28">
        <f t="shared" si="0"/>
        <v>216442.5</v>
      </c>
      <c r="H31" s="39">
        <f t="shared" si="1"/>
        <v>0.12151924020248406</v>
      </c>
      <c r="I31" s="28">
        <f t="shared" si="2"/>
        <v>-939.5999999998603</v>
      </c>
      <c r="J31" s="33">
        <f t="shared" si="3"/>
        <v>-4.7014795650257568E-4</v>
      </c>
      <c r="K31" s="42"/>
    </row>
    <row r="32" spans="1:13" ht="32.25" customHeight="1">
      <c r="A32" s="24" t="s">
        <v>35</v>
      </c>
      <c r="B32" s="25" t="s">
        <v>17</v>
      </c>
      <c r="C32" s="25" t="s">
        <v>4</v>
      </c>
      <c r="D32" s="26">
        <v>637704.19999999995</v>
      </c>
      <c r="E32" s="26">
        <v>711989</v>
      </c>
      <c r="F32" s="26">
        <v>711910</v>
      </c>
      <c r="G32" s="26">
        <f t="shared" si="0"/>
        <v>74205.800000000047</v>
      </c>
      <c r="H32" s="38">
        <f t="shared" si="1"/>
        <v>0.11636398192139885</v>
      </c>
      <c r="I32" s="26">
        <f t="shared" si="2"/>
        <v>-79</v>
      </c>
      <c r="J32" s="34">
        <f t="shared" si="3"/>
        <v>-1.1095677039951735E-4</v>
      </c>
      <c r="K32" s="41" t="s">
        <v>93</v>
      </c>
    </row>
    <row r="33" spans="1:11" ht="123" customHeight="1">
      <c r="A33" s="24" t="s">
        <v>36</v>
      </c>
      <c r="B33" s="25" t="s">
        <v>17</v>
      </c>
      <c r="C33" s="25" t="s">
        <v>16</v>
      </c>
      <c r="D33" s="26">
        <v>905481.4</v>
      </c>
      <c r="E33" s="26">
        <v>1042462.6</v>
      </c>
      <c r="F33" s="26">
        <v>1042052.6</v>
      </c>
      <c r="G33" s="26">
        <f t="shared" si="0"/>
        <v>136571.19999999995</v>
      </c>
      <c r="H33" s="38">
        <f t="shared" si="1"/>
        <v>0.15082717325833528</v>
      </c>
      <c r="I33" s="26">
        <f t="shared" si="2"/>
        <v>-410</v>
      </c>
      <c r="J33" s="34">
        <f t="shared" si="3"/>
        <v>-3.9329948143940197E-4</v>
      </c>
      <c r="K33" s="41" t="s">
        <v>94</v>
      </c>
    </row>
    <row r="34" spans="1:11" ht="31.5" customHeight="1">
      <c r="A34" s="24" t="s">
        <v>37</v>
      </c>
      <c r="B34" s="25" t="s">
        <v>17</v>
      </c>
      <c r="C34" s="25" t="s">
        <v>5</v>
      </c>
      <c r="D34" s="26">
        <v>141458</v>
      </c>
      <c r="E34" s="26">
        <v>140794.9</v>
      </c>
      <c r="F34" s="26">
        <v>140709</v>
      </c>
      <c r="G34" s="26">
        <f t="shared" si="0"/>
        <v>-749</v>
      </c>
      <c r="H34" s="38">
        <f t="shared" si="1"/>
        <v>-5.294857837662037E-3</v>
      </c>
      <c r="I34" s="26">
        <f t="shared" si="2"/>
        <v>-85.899999999994179</v>
      </c>
      <c r="J34" s="34">
        <f t="shared" si="3"/>
        <v>-6.1010732633071108E-4</v>
      </c>
      <c r="K34" s="37"/>
    </row>
    <row r="35" spans="1:11">
      <c r="A35" s="24" t="s">
        <v>56</v>
      </c>
      <c r="B35" s="25" t="s">
        <v>17</v>
      </c>
      <c r="C35" s="25" t="s">
        <v>17</v>
      </c>
      <c r="D35" s="26">
        <v>12771.2</v>
      </c>
      <c r="E35" s="26">
        <v>13256.4</v>
      </c>
      <c r="F35" s="26">
        <v>13256.2</v>
      </c>
      <c r="G35" s="26">
        <f t="shared" si="0"/>
        <v>485</v>
      </c>
      <c r="H35" s="38">
        <f t="shared" si="1"/>
        <v>3.7976071160110259E-2</v>
      </c>
      <c r="I35" s="26">
        <f t="shared" si="2"/>
        <v>-0.19999999999890861</v>
      </c>
      <c r="J35" s="34">
        <f t="shared" si="3"/>
        <v>-1.5087052291695713E-5</v>
      </c>
      <c r="K35" s="37"/>
    </row>
    <row r="36" spans="1:11" ht="51">
      <c r="A36" s="24" t="s">
        <v>38</v>
      </c>
      <c r="B36" s="25" t="s">
        <v>17</v>
      </c>
      <c r="C36" s="25" t="s">
        <v>10</v>
      </c>
      <c r="D36" s="26">
        <v>83722.899999999994</v>
      </c>
      <c r="E36" s="26">
        <v>90016.9</v>
      </c>
      <c r="F36" s="26">
        <v>89652.4</v>
      </c>
      <c r="G36" s="26">
        <f t="shared" si="0"/>
        <v>5929.5</v>
      </c>
      <c r="H36" s="38">
        <f t="shared" si="1"/>
        <v>7.0822917027479892E-2</v>
      </c>
      <c r="I36" s="26">
        <f t="shared" si="2"/>
        <v>-364.5</v>
      </c>
      <c r="J36" s="34">
        <f t="shared" si="3"/>
        <v>-4.0492396427781463E-3</v>
      </c>
      <c r="K36" s="41" t="s">
        <v>95</v>
      </c>
    </row>
    <row r="37" spans="1:11">
      <c r="A37" s="3" t="s">
        <v>39</v>
      </c>
      <c r="B37" s="27" t="s">
        <v>14</v>
      </c>
      <c r="C37" s="27"/>
      <c r="D37" s="28">
        <f>D38+D39</f>
        <v>221206.2</v>
      </c>
      <c r="E37" s="28">
        <f>E38+E39</f>
        <v>274932.59999999998</v>
      </c>
      <c r="F37" s="28">
        <f t="shared" ref="F37" si="8">F38+F39</f>
        <v>274855.59999999998</v>
      </c>
      <c r="G37" s="28">
        <f t="shared" si="0"/>
        <v>53649.399999999965</v>
      </c>
      <c r="H37" s="39">
        <f t="shared" si="1"/>
        <v>0.24253117679341707</v>
      </c>
      <c r="I37" s="28">
        <f t="shared" si="2"/>
        <v>-77</v>
      </c>
      <c r="J37" s="33">
        <f t="shared" si="3"/>
        <v>-2.8006864227814177E-4</v>
      </c>
      <c r="K37" s="36"/>
    </row>
    <row r="38" spans="1:11" ht="127.5">
      <c r="A38" s="24" t="s">
        <v>40</v>
      </c>
      <c r="B38" s="25" t="s">
        <v>14</v>
      </c>
      <c r="C38" s="25" t="s">
        <v>4</v>
      </c>
      <c r="D38" s="26">
        <v>158097.4</v>
      </c>
      <c r="E38" s="26">
        <v>208976.6</v>
      </c>
      <c r="F38" s="26">
        <v>208968</v>
      </c>
      <c r="G38" s="26">
        <f t="shared" si="0"/>
        <v>50870.600000000006</v>
      </c>
      <c r="H38" s="38">
        <f t="shared" si="1"/>
        <v>0.32176746739668083</v>
      </c>
      <c r="I38" s="26">
        <f t="shared" si="2"/>
        <v>-8.6000000000058208</v>
      </c>
      <c r="J38" s="34">
        <f t="shared" si="3"/>
        <v>-4.1152932912180695E-5</v>
      </c>
      <c r="K38" s="41" t="s">
        <v>96</v>
      </c>
    </row>
    <row r="39" spans="1:11" ht="25.5">
      <c r="A39" s="24" t="s">
        <v>57</v>
      </c>
      <c r="B39" s="25" t="s">
        <v>14</v>
      </c>
      <c r="C39" s="25" t="s">
        <v>6</v>
      </c>
      <c r="D39" s="26">
        <v>63108.800000000003</v>
      </c>
      <c r="E39" s="26">
        <v>65956</v>
      </c>
      <c r="F39" s="26">
        <v>65887.600000000006</v>
      </c>
      <c r="G39" s="26">
        <f t="shared" si="0"/>
        <v>2778.8000000000029</v>
      </c>
      <c r="H39" s="38">
        <f t="shared" si="1"/>
        <v>4.4031894125700521E-2</v>
      </c>
      <c r="I39" s="26">
        <f t="shared" si="2"/>
        <v>-68.399999999994179</v>
      </c>
      <c r="J39" s="34">
        <f t="shared" si="3"/>
        <v>-1.0370550063677486E-3</v>
      </c>
      <c r="K39" s="37"/>
    </row>
    <row r="40" spans="1:11">
      <c r="A40" s="3" t="s">
        <v>41</v>
      </c>
      <c r="B40" s="27" t="s">
        <v>11</v>
      </c>
      <c r="C40" s="27"/>
      <c r="D40" s="28">
        <f>SUM(D41:D43)</f>
        <v>49388.9</v>
      </c>
      <c r="E40" s="28">
        <f>E41+E42+E43</f>
        <v>50864.7</v>
      </c>
      <c r="F40" s="28">
        <f>F41+F42+F43</f>
        <v>50755.199999999997</v>
      </c>
      <c r="G40" s="28">
        <f t="shared" si="0"/>
        <v>1366.2999999999956</v>
      </c>
      <c r="H40" s="39">
        <f t="shared" si="1"/>
        <v>2.7664110761729699E-2</v>
      </c>
      <c r="I40" s="28">
        <f t="shared" si="2"/>
        <v>-109.5</v>
      </c>
      <c r="J40" s="33">
        <f t="shared" si="3"/>
        <v>-2.1527699956944701E-3</v>
      </c>
      <c r="K40" s="36"/>
    </row>
    <row r="41" spans="1:11" ht="63.75">
      <c r="A41" s="24" t="s">
        <v>42</v>
      </c>
      <c r="B41" s="25" t="s">
        <v>11</v>
      </c>
      <c r="C41" s="25" t="s">
        <v>4</v>
      </c>
      <c r="D41" s="26">
        <v>10674.7</v>
      </c>
      <c r="E41" s="26">
        <v>11415.9</v>
      </c>
      <c r="F41" s="26">
        <v>11415.9</v>
      </c>
      <c r="G41" s="26">
        <f t="shared" si="0"/>
        <v>741.19999999999891</v>
      </c>
      <c r="H41" s="38">
        <f t="shared" si="1"/>
        <v>6.9435206610021671E-2</v>
      </c>
      <c r="I41" s="26">
        <f t="shared" si="2"/>
        <v>0</v>
      </c>
      <c r="J41" s="34">
        <f t="shared" si="3"/>
        <v>0</v>
      </c>
      <c r="K41" s="41" t="s">
        <v>97</v>
      </c>
    </row>
    <row r="42" spans="1:11" ht="40.5" customHeight="1">
      <c r="A42" s="24" t="s">
        <v>43</v>
      </c>
      <c r="B42" s="25" t="s">
        <v>11</v>
      </c>
      <c r="C42" s="25" t="s">
        <v>5</v>
      </c>
      <c r="D42" s="26">
        <v>11644.1</v>
      </c>
      <c r="E42" s="26">
        <v>12898.6</v>
      </c>
      <c r="F42" s="26">
        <v>12789.1</v>
      </c>
      <c r="G42" s="26">
        <f t="shared" si="0"/>
        <v>1145</v>
      </c>
      <c r="H42" s="38">
        <f t="shared" si="1"/>
        <v>9.8333061378723885E-2</v>
      </c>
      <c r="I42" s="26">
        <f t="shared" si="2"/>
        <v>-109.5</v>
      </c>
      <c r="J42" s="34">
        <f t="shared" si="3"/>
        <v>-8.4892934116881369E-3</v>
      </c>
      <c r="K42" s="41" t="s">
        <v>98</v>
      </c>
    </row>
    <row r="43" spans="1:11" ht="42.75" customHeight="1">
      <c r="A43" s="24" t="s">
        <v>44</v>
      </c>
      <c r="B43" s="25" t="s">
        <v>11</v>
      </c>
      <c r="C43" s="25" t="s">
        <v>6</v>
      </c>
      <c r="D43" s="26">
        <v>27070.1</v>
      </c>
      <c r="E43" s="26">
        <v>26550.2</v>
      </c>
      <c r="F43" s="26">
        <v>26550.2</v>
      </c>
      <c r="G43" s="26">
        <f t="shared" si="0"/>
        <v>-519.89999999999782</v>
      </c>
      <c r="H43" s="38">
        <f t="shared" si="1"/>
        <v>-1.9205691888836696E-2</v>
      </c>
      <c r="I43" s="26">
        <f t="shared" si="2"/>
        <v>0</v>
      </c>
      <c r="J43" s="34">
        <f t="shared" si="3"/>
        <v>0</v>
      </c>
      <c r="K43" s="37"/>
    </row>
    <row r="44" spans="1:11">
      <c r="A44" s="3" t="s">
        <v>45</v>
      </c>
      <c r="B44" s="27" t="s">
        <v>8</v>
      </c>
      <c r="C44" s="27"/>
      <c r="D44" s="28">
        <f>D45+D46</f>
        <v>194866.80000000002</v>
      </c>
      <c r="E44" s="28">
        <f t="shared" ref="E44:F44" si="9">E45+E46</f>
        <v>234454.5</v>
      </c>
      <c r="F44" s="28">
        <f t="shared" si="9"/>
        <v>234439.3</v>
      </c>
      <c r="G44" s="28">
        <f t="shared" si="0"/>
        <v>39572.499999999971</v>
      </c>
      <c r="H44" s="39">
        <f t="shared" si="1"/>
        <v>0.20307461301771235</v>
      </c>
      <c r="I44" s="28">
        <f t="shared" si="2"/>
        <v>-15.200000000011642</v>
      </c>
      <c r="J44" s="33">
        <f t="shared" si="3"/>
        <v>-6.4831342541982195E-5</v>
      </c>
      <c r="K44" s="36"/>
    </row>
    <row r="45" spans="1:11" ht="78.75" customHeight="1">
      <c r="A45" s="24" t="s">
        <v>46</v>
      </c>
      <c r="B45" s="25" t="s">
        <v>8</v>
      </c>
      <c r="C45" s="25" t="s">
        <v>4</v>
      </c>
      <c r="D45" s="26">
        <v>181203.1</v>
      </c>
      <c r="E45" s="26">
        <v>220243.6</v>
      </c>
      <c r="F45" s="26">
        <v>220243.5</v>
      </c>
      <c r="G45" s="26">
        <f t="shared" si="0"/>
        <v>39040.399999999994</v>
      </c>
      <c r="H45" s="38">
        <f t="shared" si="1"/>
        <v>0.21545106016398163</v>
      </c>
      <c r="I45" s="26">
        <f t="shared" si="2"/>
        <v>-0.10000000000582077</v>
      </c>
      <c r="J45" s="34">
        <f t="shared" si="3"/>
        <v>-4.5404270543336622E-7</v>
      </c>
      <c r="K45" s="41" t="s">
        <v>99</v>
      </c>
    </row>
    <row r="46" spans="1:11" ht="25.5">
      <c r="A46" s="24" t="s">
        <v>47</v>
      </c>
      <c r="B46" s="25" t="s">
        <v>8</v>
      </c>
      <c r="C46" s="25" t="s">
        <v>13</v>
      </c>
      <c r="D46" s="26">
        <v>13663.7</v>
      </c>
      <c r="E46" s="26">
        <v>14210.9</v>
      </c>
      <c r="F46" s="26">
        <v>14195.8</v>
      </c>
      <c r="G46" s="26">
        <f t="shared" si="0"/>
        <v>532.09999999999854</v>
      </c>
      <c r="H46" s="38">
        <f t="shared" si="1"/>
        <v>3.8942599735064309E-2</v>
      </c>
      <c r="I46" s="26">
        <f t="shared" si="2"/>
        <v>-15.100000000000364</v>
      </c>
      <c r="J46" s="34">
        <f t="shared" si="3"/>
        <v>-1.0625646510776798E-3</v>
      </c>
      <c r="K46" s="37"/>
    </row>
    <row r="47" spans="1:11">
      <c r="A47" s="3" t="s">
        <v>58</v>
      </c>
      <c r="B47" s="27" t="s">
        <v>15</v>
      </c>
      <c r="C47" s="27"/>
      <c r="D47" s="28">
        <f>D48</f>
        <v>6400</v>
      </c>
      <c r="E47" s="28">
        <f t="shared" ref="E47:F47" si="10">E48</f>
        <v>6400</v>
      </c>
      <c r="F47" s="28">
        <f t="shared" si="10"/>
        <v>6400</v>
      </c>
      <c r="G47" s="28">
        <f>F47-D47</f>
        <v>0</v>
      </c>
      <c r="H47" s="39">
        <v>0</v>
      </c>
      <c r="I47" s="28">
        <f t="shared" si="2"/>
        <v>0</v>
      </c>
      <c r="J47" s="33">
        <f t="shared" si="3"/>
        <v>0</v>
      </c>
      <c r="K47" s="36"/>
    </row>
    <row r="48" spans="1:11">
      <c r="A48" s="24" t="s">
        <v>73</v>
      </c>
      <c r="B48" s="25" t="s">
        <v>15</v>
      </c>
      <c r="C48" s="25" t="s">
        <v>16</v>
      </c>
      <c r="D48" s="26">
        <v>6400</v>
      </c>
      <c r="E48" s="26">
        <v>6400</v>
      </c>
      <c r="F48" s="26">
        <v>6400</v>
      </c>
      <c r="G48" s="26">
        <f t="shared" si="0"/>
        <v>0</v>
      </c>
      <c r="H48" s="38">
        <v>0</v>
      </c>
      <c r="I48" s="26">
        <f t="shared" si="2"/>
        <v>0</v>
      </c>
      <c r="J48" s="34">
        <f t="shared" si="3"/>
        <v>0</v>
      </c>
      <c r="K48" s="37"/>
    </row>
    <row r="49" spans="1:11" ht="25.5">
      <c r="A49" s="3" t="s">
        <v>48</v>
      </c>
      <c r="B49" s="27" t="s">
        <v>9</v>
      </c>
      <c r="C49" s="27"/>
      <c r="D49" s="28">
        <f>D50</f>
        <v>58276</v>
      </c>
      <c r="E49" s="28">
        <f t="shared" ref="E49:F49" si="11">E50</f>
        <v>33799</v>
      </c>
      <c r="F49" s="28">
        <f t="shared" si="11"/>
        <v>22645.5</v>
      </c>
      <c r="G49" s="28">
        <f t="shared" si="0"/>
        <v>-35630.5</v>
      </c>
      <c r="H49" s="39">
        <f t="shared" si="1"/>
        <v>-0.61140949962248614</v>
      </c>
      <c r="I49" s="28">
        <f t="shared" si="2"/>
        <v>-11153.5</v>
      </c>
      <c r="J49" s="33">
        <f t="shared" si="3"/>
        <v>-0.32999497026539248</v>
      </c>
      <c r="K49" s="36"/>
    </row>
    <row r="50" spans="1:11" ht="156.75" customHeight="1">
      <c r="A50" s="30" t="s">
        <v>49</v>
      </c>
      <c r="B50" s="31" t="s">
        <v>9</v>
      </c>
      <c r="C50" s="31" t="s">
        <v>4</v>
      </c>
      <c r="D50" s="32">
        <v>58276</v>
      </c>
      <c r="E50" s="32">
        <v>33799</v>
      </c>
      <c r="F50" s="32">
        <v>22645.5</v>
      </c>
      <c r="G50" s="32">
        <f t="shared" si="0"/>
        <v>-35630.5</v>
      </c>
      <c r="H50" s="40">
        <f t="shared" si="1"/>
        <v>-0.61140949962248614</v>
      </c>
      <c r="I50" s="32">
        <f t="shared" si="2"/>
        <v>-11153.5</v>
      </c>
      <c r="J50" s="35">
        <f t="shared" si="3"/>
        <v>-0.32999497026539248</v>
      </c>
      <c r="K50" s="43" t="s">
        <v>100</v>
      </c>
    </row>
    <row r="51" spans="1:11" ht="12.75" customHeight="1">
      <c r="D51" s="13"/>
    </row>
  </sheetData>
  <autoFilter ref="A8:K50"/>
  <customSheetViews>
    <customSheetView guid="{97BCC669-4DC4-4BC9-85C6-84F854DE2E0E}" showPageBreaks="1" showGridLines="0" fitToPage="1" showAutoFilter="1">
      <pane ySplit="7" topLeftCell="A8" activePane="bottomLeft" state="frozen"/>
      <selection pane="bottomLeft" activeCell="G13" sqref="G13"/>
      <pageMargins left="0.74803149606299213" right="0.23622047244094491" top="0.19685039370078741" bottom="0.15748031496062992" header="0.23622047244094491" footer="0.39370078740157483"/>
      <pageSetup paperSize="9" scale="43" fitToHeight="0" orientation="portrait" r:id="rId1"/>
      <headerFooter alignWithMargins="0">
        <oddFooter>&amp;R&amp;P</oddFooter>
      </headerFooter>
      <autoFilter ref="A8:K50"/>
    </customSheetView>
    <customSheetView guid="{F4BFE083-CC2B-4717-8310-D3090512BA06}" showPageBreaks="1" showGridLines="0" fitToPage="1" showAutoFilter="1">
      <pane ySplit="7" topLeftCell="A44" activePane="bottomLeft" state="frozen"/>
      <selection pane="bottomLeft" activeCell="K50" sqref="K50"/>
      <pageMargins left="0.74803149606299213" right="0.23622047244094491" top="0.35433070866141736" bottom="0.39370078740157483" header="0.37" footer="0.39370078740157483"/>
      <pageSetup paperSize="9" scale="64" fitToHeight="0" orientation="landscape" r:id="rId2"/>
      <headerFooter alignWithMargins="0">
        <oddFooter>&amp;R&amp;P</oddFooter>
      </headerFooter>
      <autoFilter ref="A8:K50"/>
    </customSheetView>
    <customSheetView guid="{EF004C39-C741-4519-8CC7-70BF0440262A}" showGridLines="0" fitToPage="1" showAutoFilter="1" topLeftCell="B1">
      <pane ySplit="7" topLeftCell="A8" activePane="bottomLeft" state="frozen"/>
      <selection pane="bottomLeft" activeCell="M12" sqref="M12"/>
      <pageMargins left="0.74803149606299213" right="0.23622047244094491" top="0.35433070866141736" bottom="0.39370078740157483" header="0.51181102362204722" footer="0.39370078740157483"/>
      <pageSetup paperSize="9" scale="63" fitToHeight="0" orientation="landscape" r:id="rId3"/>
      <headerFooter alignWithMargins="0">
        <oddFooter>&amp;R&amp;P</oddFooter>
      </headerFooter>
      <autoFilter ref="A8:K51"/>
    </customSheetView>
    <customSheetView guid="{060B03F9-4704-4012-B809-FF0818493E8F}" showGridLines="0" fitToPage="1" showAutoFilter="1">
      <pane ySplit="7" topLeftCell="A47" activePane="bottomLeft" state="frozen"/>
      <selection pane="bottomLeft" activeCell="F9" sqref="F9"/>
      <pageMargins left="0.74803149606299213" right="0.23622047244094491" top="0.35433070866141736" bottom="0.39370078740157483" header="0.51181102362204722" footer="0.39370078740157483"/>
      <pageSetup paperSize="9" scale="63" fitToHeight="0" orientation="landscape" r:id="rId4"/>
      <headerFooter alignWithMargins="0">
        <oddFooter>&amp;R&amp;P</oddFooter>
      </headerFooter>
      <autoFilter ref="A8:K51"/>
    </customSheetView>
    <customSheetView guid="{146B1D97-C971-4BC2-94AB-2A0B499D43AF}" showGridLines="0" fitToPage="1" showAutoFilter="1">
      <pane ySplit="7" topLeftCell="A32" activePane="bottomLeft" state="frozen"/>
      <selection pane="bottomLeft" activeCell="K39" sqref="K39"/>
      <pageMargins left="0.74803149606299213" right="0.23622047244094491" top="0.35433070866141736" bottom="0.39370078740157483" header="0.51181102362204722" footer="0.39370078740157483"/>
      <pageSetup paperSize="9" scale="54" fitToHeight="0" orientation="landscape" r:id="rId5"/>
      <headerFooter alignWithMargins="0">
        <oddFooter>&amp;R&amp;P</oddFooter>
      </headerFooter>
      <autoFilter ref="A8:K51"/>
    </customSheetView>
    <customSheetView guid="{A489C30F-2F93-4FF5-BC66-E16D4C78973E}" showGridLines="0" fitToPage="1" showAutoFilter="1">
      <pane ySplit="7" topLeftCell="A14" activePane="bottomLeft" state="frozen"/>
      <selection pane="bottomLeft" activeCell="K15" sqref="K15"/>
      <pageMargins left="0.74803149606299213" right="0.23622047244094491" top="0.35433070866141736" bottom="0.39370078740157483" header="0.37" footer="0.39370078740157483"/>
      <pageSetup paperSize="9" scale="63" fitToHeight="0" orientation="landscape" r:id="rId6"/>
      <headerFooter alignWithMargins="0">
        <oddFooter>&amp;R&amp;P</oddFooter>
      </headerFooter>
      <autoFilter ref="A8:K51"/>
    </customSheetView>
    <customSheetView guid="{41483ED5-E859-4154-9E9B-4A016A5A49D8}" showPageBreaks="1" showGridLines="0" fitToPage="1" showAutoFilter="1">
      <pane ySplit="7" topLeftCell="A8" activePane="bottomLeft" state="frozen"/>
      <selection pane="bottomLeft" activeCell="A30" sqref="A30"/>
      <pageMargins left="0.74803149606299213" right="0.23622047244094491" top="0.35433070866141736" bottom="0.39370078740157483" header="0.51181102362204722" footer="0.39370078740157483"/>
      <pageSetup paperSize="9" scale="64" fitToHeight="0" orientation="landscape" r:id="rId7"/>
      <headerFooter alignWithMargins="0">
        <oddFooter>&amp;R&amp;P</oddFooter>
      </headerFooter>
      <autoFilter ref="A8:K50"/>
    </customSheetView>
  </customSheetViews>
  <mergeCells count="10">
    <mergeCell ref="A4:K4"/>
    <mergeCell ref="G6:H6"/>
    <mergeCell ref="I6:J6"/>
    <mergeCell ref="K6:K7"/>
    <mergeCell ref="A6:A7"/>
    <mergeCell ref="B6:B7"/>
    <mergeCell ref="C6:C7"/>
    <mergeCell ref="D6:D7"/>
    <mergeCell ref="E6:E7"/>
    <mergeCell ref="F6:F7"/>
  </mergeCells>
  <pageMargins left="0.74803149606299213" right="0.23622047244094491" top="0.19685039370078741" bottom="0.15748031496062992" header="0.23622047244094491" footer="0.39370078740157483"/>
  <pageSetup paperSize="9" scale="43" fitToHeight="0" orientation="portrait" r:id="rId8"/>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Росликова Светлана Константиновна</dc:creator>
  <dc:description>POI HSSF rep:2.44.0.60</dc:description>
  <cp:lastModifiedBy>Хаматдинова Светлана Амирановна</cp:lastModifiedBy>
  <cp:lastPrinted>2023-04-24T10:54:35Z</cp:lastPrinted>
  <dcterms:created xsi:type="dcterms:W3CDTF">2018-03-21T11:09:49Z</dcterms:created>
  <dcterms:modified xsi:type="dcterms:W3CDTF">2023-04-24T10:54:38Z</dcterms:modified>
</cp:coreProperties>
</file>