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45" yWindow="-150" windowWidth="14490" windowHeight="12315"/>
  </bookViews>
  <sheets>
    <sheet name="расчет" sheetId="9" r:id="rId1"/>
    <sheet name="перечень" sheetId="7" r:id="rId2"/>
  </sheets>
  <definedNames>
    <definedName name="_xlnm.Print_Area" localSheetId="1">перечень!$A$1:$F$10</definedName>
    <definedName name="_xlnm.Print_Area" localSheetId="0">расчет!$A$1:$L$13</definedName>
  </definedNames>
  <calcPr calcId="124519"/>
</workbook>
</file>

<file path=xl/calcChain.xml><?xml version="1.0" encoding="utf-8"?>
<calcChain xmlns="http://schemas.openxmlformats.org/spreadsheetml/2006/main">
  <c r="E5" i="9"/>
  <c r="C5"/>
  <c r="D6"/>
  <c r="H8" l="1"/>
  <c r="K8" s="1"/>
  <c r="D7" l="1"/>
  <c r="H6" l="1"/>
  <c r="D7" i="7" l="1"/>
  <c r="D8" i="9"/>
  <c r="K6"/>
  <c r="H5"/>
  <c r="D5" l="1"/>
  <c r="C9"/>
  <c r="F9" i="7"/>
  <c r="E9"/>
  <c r="D9"/>
  <c r="F8"/>
  <c r="E8"/>
  <c r="D8"/>
  <c r="K5" i="9" l="1"/>
  <c r="F5" i="7" s="1"/>
  <c r="D5"/>
  <c r="E5" l="1"/>
  <c r="H9" i="9"/>
  <c r="E7" i="7" l="1"/>
  <c r="E10" s="1"/>
  <c r="F7"/>
  <c r="D10"/>
  <c r="F10" l="1"/>
  <c r="K9" i="9"/>
  <c r="E9"/>
</calcChain>
</file>

<file path=xl/sharedStrings.xml><?xml version="1.0" encoding="utf-8"?>
<sst xmlns="http://schemas.openxmlformats.org/spreadsheetml/2006/main" count="55" uniqueCount="40">
  <si>
    <t>№ п/п</t>
  </si>
  <si>
    <t>Вид выплаты (краткое содержание публичного нормативного обязательства)</t>
  </si>
  <si>
    <t>Нормативное правовое регулирование, определяющее финансовое обеспечение публичного нормативного обязательства</t>
  </si>
  <si>
    <t>Итого</t>
  </si>
  <si>
    <t>примечания</t>
  </si>
  <si>
    <t>тыс.рублей</t>
  </si>
  <si>
    <t>Сводный расчет объема бюджетных ассигнований, необходимых для исполнения публичных нормативных обязательств</t>
  </si>
  <si>
    <t>Наименование НПА</t>
  </si>
  <si>
    <t>Наименование обязательства</t>
  </si>
  <si>
    <t>Осуществление социальных гарантий по жилищно-коммунальным услугам</t>
  </si>
  <si>
    <t>Пенсионное обеспечение лиц, замещавших муниципальные должности и должности муниципальной службы МО ГО "Усинск"</t>
  </si>
  <si>
    <t>2.</t>
  </si>
  <si>
    <t>Цифры не менять!!!   Все берется из листа "расчет"</t>
  </si>
  <si>
    <t>520,1 - культура, 149,5 - образование, 208,0 - АМО здрав</t>
  </si>
  <si>
    <t>АМО</t>
  </si>
  <si>
    <t>образ</t>
  </si>
  <si>
    <t>Расчет произведен без применения индекса роста расходов</t>
  </si>
  <si>
    <t>Решение Совета МО ГО "Усинск" от 25.03.2010 № 354 "О предоставлении мер социальной поддержки специалистам, не являющимся педагогическими работниками  муниципальных учреждений образования, физической культуры и спорта, работающим и проживающим, вышедшим на пенсию и проживающим; государственных учреждений здравоохранения, вышедших на пенсию и проживающим в сельских населенных пунктах и поселке городского типа МО ГО "Усинск"</t>
  </si>
  <si>
    <t xml:space="preserve">Решение Совета МО ГО "Усинск" от 30.08.2018 № 218 "Об утверждении отдельных категорий граждан, проживающих на территории МО ГО "Усинск", для предоставления дополнительных мер социальной поддержки" (льготирование при оплате коммунальных услуг многодетным семьям, воспитывающим пять и более несовершеннолетних детей)
</t>
  </si>
  <si>
    <t xml:space="preserve">Закон Республики Коми от 12.11.2004 № 55-РЗ "О социальной поддержке населения в Республике Коми" (ст. 18), Закон Республики Коми от 01.12.2015 № 115-РЗ "О наделении органов местного самоуправления в Республике Коми отдельными государственными полномочиями" (ст. 1) </t>
  </si>
  <si>
    <t>Беломестнова А. Ю.</t>
  </si>
  <si>
    <t>2024 год</t>
  </si>
  <si>
    <t>Закон Республики Коми от 12.11.2004 № 55-РЗ "О социальной поддержке населения в Республике Коми" (ст. 18), от 01.12.2015 № 115-РЗ "О наделении органов местного самоуправления в Республике Коми государственным полномочием Республики Коми отдельными государственными полномочиями" (ст. 1)</t>
  </si>
  <si>
    <t>2025 год</t>
  </si>
  <si>
    <t>Ожидаемое исполнение 2023 год</t>
  </si>
  <si>
    <t>индекс роста 2024 г. к ожидаемому исполнению за 2023 год</t>
  </si>
  <si>
    <t>индекс роста 2025г. к 2024г.</t>
  </si>
  <si>
    <t>индекс роста 2026г. к 2025г.</t>
  </si>
  <si>
    <t>включено в проект бюджета на 2025г.</t>
  </si>
  <si>
    <t>включено в проект бюджета на 2026г.</t>
  </si>
  <si>
    <t>включено в проект бюджета на 2024г.</t>
  </si>
  <si>
    <t>Перечень публичных нормативных обязательств, подлежащих исполнению за счет средст бюджета МО ГО "Усинск" в 2024 году и плановом периоде 2025 и 2026 г.г.</t>
  </si>
  <si>
    <t>2026 год</t>
  </si>
  <si>
    <t>Решение Совета МО ГО "Усинск" от 27.10.2022 № 332 "О пенсионном обеспечении лиц, замещавших муниципальные должности в муниципальном образовании городского округа "Усинск""</t>
  </si>
  <si>
    <t>В соответствии с проектом Закона "О республиканском бюджете Республики Коми на 2024 год и плановый период 2025 и 2026 годов"</t>
  </si>
  <si>
    <t>Беломестнова А.Ю.</t>
  </si>
  <si>
    <r>
      <t xml:space="preserve">Расчет произведен исходя из фактического количества получателей выплат, затрат на ЖКУ и электроэнергии, с учетом  стоимости твердого топлива в соответствии с Постановлением Правительства РК от  05.05.2009 №115. (Управление образования - 60,0, Управление культуры </t>
    </r>
    <r>
      <rPr>
        <sz val="14"/>
        <rFont val="Times New Roman"/>
        <family val="1"/>
        <charset val="204"/>
      </rPr>
      <t>- 473,9</t>
    </r>
    <r>
      <rPr>
        <sz val="14"/>
        <color theme="1"/>
        <rFont val="Times New Roman"/>
        <family val="1"/>
        <charset val="204"/>
      </rPr>
      <t xml:space="preserve">, здравоохранение - </t>
    </r>
    <r>
      <rPr>
        <sz val="14"/>
        <rFont val="Times New Roman"/>
        <family val="1"/>
        <charset val="204"/>
      </rPr>
      <t>405,3).</t>
    </r>
  </si>
  <si>
    <t>Расчёт произведён исходя из фактических расходов на момент составления проекта, без применения индекса роста расходов. Рост обусловлен тем, что добавились новые получатели субсидии (с августа)</t>
  </si>
  <si>
    <t>В соответствии с расчетом АМО (снижение произошло из-за естественного выбытия получателей пенсионных выплат)</t>
  </si>
  <si>
    <t>на 2024 год и плановый период 2025 и 2026 г.г. (на 08.11.2023)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</si>
</sst>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.000_р_.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36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167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5" fontId="2" fillId="0" borderId="0" xfId="0" applyNumberFormat="1" applyFont="1" applyBorder="1"/>
    <xf numFmtId="167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5" fontId="5" fillId="0" borderId="0" xfId="0" applyNumberFormat="1" applyFont="1"/>
    <xf numFmtId="167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top" wrapText="1"/>
    </xf>
    <xf numFmtId="167" fontId="6" fillId="2" borderId="1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/>
    <xf numFmtId="0" fontId="2" fillId="2" borderId="3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center" wrapText="1"/>
    </xf>
    <xf numFmtId="164" fontId="2" fillId="0" borderId="7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7" fillId="0" borderId="0" xfId="0" applyNumberFormat="1" applyFont="1"/>
    <xf numFmtId="0" fontId="8" fillId="0" borderId="0" xfId="0" applyFont="1" applyAlignment="1">
      <alignment horizontal="center"/>
    </xf>
    <xf numFmtId="167" fontId="7" fillId="0" borderId="0" xfId="0" applyNumberFormat="1" applyFont="1"/>
    <xf numFmtId="165" fontId="8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zoomScale="70" zoomScaleNormal="70" workbookViewId="0">
      <selection activeCell="D2" sqref="D1:H2"/>
    </sheetView>
  </sheetViews>
  <sheetFormatPr defaultRowHeight="15.75"/>
  <cols>
    <col min="1" max="1" width="26.140625" style="1" customWidth="1"/>
    <col min="2" max="2" width="61.28515625" style="2" customWidth="1"/>
    <col min="3" max="4" width="15.42578125" style="3" customWidth="1"/>
    <col min="5" max="5" width="17" style="3" customWidth="1"/>
    <col min="6" max="6" width="39.7109375" style="3" customWidth="1"/>
    <col min="7" max="7" width="12.5703125" style="4" customWidth="1"/>
    <col min="8" max="8" width="16" style="3" customWidth="1"/>
    <col min="9" max="9" width="35.28515625" style="3" customWidth="1"/>
    <col min="10" max="10" width="12" style="3" customWidth="1"/>
    <col min="11" max="11" width="16.42578125" style="3" customWidth="1"/>
    <col min="12" max="12" width="35.42578125" style="3" customWidth="1"/>
    <col min="13" max="13" width="9.140625" style="1"/>
    <col min="14" max="14" width="28.5703125" style="1" hidden="1" customWidth="1"/>
    <col min="15" max="15" width="26" style="1" customWidth="1"/>
    <col min="16" max="16" width="28.85546875" style="1" customWidth="1"/>
    <col min="17" max="16384" width="9.140625" style="1"/>
  </cols>
  <sheetData>
    <row r="1" spans="1:14" ht="18.75">
      <c r="B1" s="21"/>
      <c r="C1" s="22"/>
      <c r="D1" s="71"/>
      <c r="E1" s="71"/>
      <c r="F1" s="72" t="s">
        <v>6</v>
      </c>
      <c r="G1" s="73"/>
      <c r="H1" s="71"/>
      <c r="I1" s="22"/>
      <c r="J1" s="22"/>
      <c r="K1" s="22"/>
      <c r="L1" s="22"/>
    </row>
    <row r="2" spans="1:14" ht="18.75">
      <c r="B2" s="21"/>
      <c r="C2" s="22"/>
      <c r="D2" s="71"/>
      <c r="E2" s="71"/>
      <c r="F2" s="74" t="s">
        <v>39</v>
      </c>
      <c r="G2" s="73"/>
      <c r="H2" s="71"/>
      <c r="I2" s="22"/>
      <c r="J2" s="22"/>
      <c r="K2" s="22"/>
      <c r="L2" s="22"/>
    </row>
    <row r="3" spans="1:14" ht="18.75">
      <c r="B3" s="21"/>
      <c r="C3" s="22"/>
      <c r="D3" s="22"/>
      <c r="E3" s="22"/>
      <c r="F3" s="22"/>
      <c r="G3" s="23"/>
      <c r="H3" s="22"/>
      <c r="I3" s="22"/>
      <c r="J3" s="22"/>
      <c r="K3" s="22"/>
      <c r="L3" s="24" t="s">
        <v>5</v>
      </c>
    </row>
    <row r="4" spans="1:14" s="5" customFormat="1" ht="150">
      <c r="A4" s="18" t="s">
        <v>8</v>
      </c>
      <c r="B4" s="25" t="s">
        <v>7</v>
      </c>
      <c r="C4" s="26" t="s">
        <v>24</v>
      </c>
      <c r="D4" s="26" t="s">
        <v>25</v>
      </c>
      <c r="E4" s="26" t="s">
        <v>30</v>
      </c>
      <c r="F4" s="26" t="s">
        <v>4</v>
      </c>
      <c r="G4" s="27" t="s">
        <v>26</v>
      </c>
      <c r="H4" s="26" t="s">
        <v>28</v>
      </c>
      <c r="I4" s="26" t="s">
        <v>4</v>
      </c>
      <c r="J4" s="26" t="s">
        <v>27</v>
      </c>
      <c r="K4" s="26" t="s">
        <v>29</v>
      </c>
      <c r="L4" s="26" t="s">
        <v>4</v>
      </c>
    </row>
    <row r="5" spans="1:14" s="6" customFormat="1" ht="207.75" customHeight="1">
      <c r="A5" s="55" t="s">
        <v>9</v>
      </c>
      <c r="B5" s="28" t="s">
        <v>17</v>
      </c>
      <c r="C5" s="33">
        <f>58.6+474.2+415.3</f>
        <v>948.09999999999991</v>
      </c>
      <c r="D5" s="30">
        <f>E5/C5</f>
        <v>0.99061280455648149</v>
      </c>
      <c r="E5" s="31">
        <f>60+473.9+405.3</f>
        <v>939.2</v>
      </c>
      <c r="F5" s="53" t="s">
        <v>36</v>
      </c>
      <c r="G5" s="30">
        <v>1</v>
      </c>
      <c r="H5" s="31">
        <f>ROUND(E5*G5,1)</f>
        <v>939.2</v>
      </c>
      <c r="I5" s="32" t="s">
        <v>16</v>
      </c>
      <c r="J5" s="30">
        <v>1</v>
      </c>
      <c r="K5" s="31">
        <f>ROUND(H5*J5,1)</f>
        <v>939.2</v>
      </c>
      <c r="L5" s="32" t="s">
        <v>16</v>
      </c>
      <c r="N5" s="17" t="s">
        <v>13</v>
      </c>
    </row>
    <row r="6" spans="1:14" s="6" customFormat="1" ht="156.75" customHeight="1">
      <c r="A6" s="56"/>
      <c r="B6" s="28" t="s">
        <v>18</v>
      </c>
      <c r="C6" s="34">
        <v>22</v>
      </c>
      <c r="D6" s="30">
        <f>E6/C6</f>
        <v>1.4545454545454546</v>
      </c>
      <c r="E6" s="31">
        <v>32</v>
      </c>
      <c r="F6" s="53" t="s">
        <v>37</v>
      </c>
      <c r="G6" s="30">
        <v>1</v>
      </c>
      <c r="H6" s="31">
        <f>ROUND(E6*G6,1)</f>
        <v>32</v>
      </c>
      <c r="I6" s="32" t="s">
        <v>16</v>
      </c>
      <c r="J6" s="30">
        <v>1</v>
      </c>
      <c r="K6" s="31">
        <f>ROUND(H6*J6,1)</f>
        <v>32</v>
      </c>
      <c r="L6" s="32" t="s">
        <v>16</v>
      </c>
      <c r="N6" s="6" t="s">
        <v>14</v>
      </c>
    </row>
    <row r="7" spans="1:14" ht="131.25">
      <c r="A7" s="57"/>
      <c r="B7" s="28" t="s">
        <v>19</v>
      </c>
      <c r="C7" s="33">
        <v>5400</v>
      </c>
      <c r="D7" s="30">
        <f>E7/C7</f>
        <v>1.0185185185185186</v>
      </c>
      <c r="E7" s="29">
        <v>5500</v>
      </c>
      <c r="F7" s="54" t="s">
        <v>34</v>
      </c>
      <c r="G7" s="30">
        <v>1</v>
      </c>
      <c r="H7" s="34">
        <v>5500</v>
      </c>
      <c r="I7" s="54" t="s">
        <v>34</v>
      </c>
      <c r="J7" s="30">
        <v>1</v>
      </c>
      <c r="K7" s="29">
        <v>5500</v>
      </c>
      <c r="L7" s="54" t="s">
        <v>34</v>
      </c>
      <c r="N7" s="1" t="s">
        <v>15</v>
      </c>
    </row>
    <row r="8" spans="1:14" ht="111" customHeight="1">
      <c r="A8" s="20" t="s">
        <v>10</v>
      </c>
      <c r="B8" s="28" t="s">
        <v>33</v>
      </c>
      <c r="C8" s="34">
        <v>12011.3</v>
      </c>
      <c r="D8" s="30">
        <f>E8/C8</f>
        <v>0.96141133765703957</v>
      </c>
      <c r="E8" s="29">
        <v>11547.8</v>
      </c>
      <c r="F8" s="32" t="s">
        <v>38</v>
      </c>
      <c r="G8" s="30">
        <v>1</v>
      </c>
      <c r="H8" s="31">
        <f>ROUND(E8*G8,1)</f>
        <v>11547.8</v>
      </c>
      <c r="I8" s="32" t="s">
        <v>16</v>
      </c>
      <c r="J8" s="30">
        <v>1</v>
      </c>
      <c r="K8" s="31">
        <f>ROUND(H8*J8,1)</f>
        <v>11547.8</v>
      </c>
      <c r="L8" s="32" t="s">
        <v>16</v>
      </c>
      <c r="N8" s="1" t="s">
        <v>14</v>
      </c>
    </row>
    <row r="9" spans="1:14" s="7" customFormat="1" ht="18.75">
      <c r="A9" s="19"/>
      <c r="B9" s="35"/>
      <c r="C9" s="36">
        <f>SUM(C5:C8)</f>
        <v>18381.400000000001</v>
      </c>
      <c r="D9" s="37"/>
      <c r="E9" s="36">
        <f>SUM(E5:E8)</f>
        <v>18019</v>
      </c>
      <c r="F9" s="38"/>
      <c r="G9" s="39"/>
      <c r="H9" s="36">
        <f>SUM(H5:H8)</f>
        <v>18019</v>
      </c>
      <c r="I9" s="38"/>
      <c r="J9" s="39"/>
      <c r="K9" s="36">
        <f>SUM(K5:K8)</f>
        <v>18019</v>
      </c>
      <c r="L9" s="38"/>
    </row>
    <row r="10" spans="1:14">
      <c r="A10" s="8"/>
      <c r="B10" s="9"/>
      <c r="C10" s="10"/>
      <c r="D10" s="10"/>
      <c r="E10" s="10"/>
      <c r="F10" s="10"/>
      <c r="G10" s="11"/>
      <c r="H10" s="10"/>
      <c r="I10" s="10"/>
      <c r="J10" s="10"/>
      <c r="K10" s="10"/>
      <c r="L10" s="10"/>
    </row>
    <row r="11" spans="1:14">
      <c r="A11" s="8" t="s">
        <v>35</v>
      </c>
      <c r="B11" s="9"/>
      <c r="C11" s="10"/>
      <c r="D11" s="10"/>
      <c r="E11" s="10"/>
      <c r="F11" s="10"/>
      <c r="G11" s="11"/>
      <c r="H11" s="10"/>
      <c r="I11" s="10"/>
      <c r="J11" s="10"/>
      <c r="K11" s="10"/>
      <c r="L11" s="10"/>
    </row>
    <row r="12" spans="1:14" ht="26.25" customHeight="1">
      <c r="A12" s="12">
        <v>27564</v>
      </c>
      <c r="B12" s="9"/>
      <c r="C12" s="10"/>
      <c r="D12" s="10"/>
      <c r="E12" s="10"/>
      <c r="F12" s="10"/>
      <c r="G12" s="11"/>
      <c r="H12" s="10"/>
      <c r="I12" s="10"/>
      <c r="J12" s="10"/>
      <c r="K12" s="10"/>
      <c r="L12" s="10"/>
    </row>
    <row r="13" spans="1:14" ht="33" customHeight="1">
      <c r="A13" s="8"/>
      <c r="B13" s="9"/>
      <c r="C13" s="10"/>
      <c r="D13" s="10"/>
      <c r="E13" s="10"/>
      <c r="F13" s="10"/>
      <c r="G13" s="11"/>
      <c r="H13" s="10"/>
      <c r="I13" s="10"/>
      <c r="J13" s="10"/>
      <c r="K13" s="10"/>
      <c r="L13" s="10"/>
    </row>
    <row r="14" spans="1:14" ht="41.25" customHeight="1">
      <c r="A14" s="8"/>
      <c r="B14" s="9"/>
      <c r="C14" s="10"/>
      <c r="D14" s="10"/>
      <c r="E14" s="10"/>
      <c r="F14" s="10"/>
      <c r="G14" s="11"/>
      <c r="H14" s="10"/>
      <c r="I14" s="10"/>
      <c r="J14" s="10"/>
      <c r="K14" s="10"/>
      <c r="L14" s="10"/>
    </row>
    <row r="15" spans="1:14" ht="37.5" customHeight="1">
      <c r="A15" s="8"/>
      <c r="B15" s="9"/>
      <c r="C15" s="10"/>
      <c r="D15" s="10"/>
      <c r="E15" s="10"/>
      <c r="F15" s="10"/>
      <c r="G15" s="11"/>
      <c r="H15" s="10"/>
      <c r="I15" s="10"/>
      <c r="J15" s="10"/>
      <c r="K15" s="10"/>
      <c r="L15" s="10"/>
    </row>
    <row r="16" spans="1:14" ht="39" customHeight="1">
      <c r="A16" s="8"/>
      <c r="B16" s="9"/>
      <c r="C16" s="10"/>
      <c r="D16" s="10"/>
      <c r="E16" s="10"/>
      <c r="F16" s="10"/>
      <c r="G16" s="11"/>
      <c r="H16" s="10"/>
      <c r="I16" s="10"/>
      <c r="J16" s="10"/>
      <c r="K16" s="10"/>
      <c r="L16" s="10"/>
    </row>
    <row r="17" spans="1:12" ht="36" customHeight="1">
      <c r="A17" s="8"/>
      <c r="B17" s="9"/>
      <c r="C17" s="10"/>
      <c r="D17" s="10"/>
      <c r="E17" s="10"/>
      <c r="F17" s="10"/>
      <c r="G17" s="11"/>
      <c r="H17" s="10"/>
      <c r="I17" s="10"/>
      <c r="J17" s="10"/>
      <c r="K17" s="10"/>
      <c r="L17" s="10"/>
    </row>
    <row r="18" spans="1:12" ht="42.75" customHeight="1"/>
    <row r="19" spans="1:12" ht="33.75" customHeight="1"/>
    <row r="20" spans="1:12" ht="33.75" customHeight="1"/>
    <row r="21" spans="1:12" ht="33.75" customHeight="1"/>
  </sheetData>
  <mergeCells count="1">
    <mergeCell ref="A5:A7"/>
  </mergeCells>
  <pageMargins left="0.28999999999999998" right="0.15748031496062992" top="0.3" bottom="0.18" header="0.3" footer="0.15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topLeftCell="A4" zoomScale="70" zoomScaleNormal="70" workbookViewId="0">
      <selection activeCell="C5" sqref="C5:C6"/>
    </sheetView>
  </sheetViews>
  <sheetFormatPr defaultRowHeight="15.75"/>
  <cols>
    <col min="1" max="1" width="4.5703125" style="13" customWidth="1"/>
    <col min="2" max="2" width="25.42578125" style="13" customWidth="1"/>
    <col min="3" max="3" width="49.5703125" style="13" customWidth="1"/>
    <col min="4" max="6" width="14.28515625" style="13" customWidth="1"/>
    <col min="7" max="7" width="9.140625" style="13"/>
    <col min="8" max="15" width="0" style="13" hidden="1" customWidth="1"/>
    <col min="16" max="16" width="8.7109375" style="13" hidden="1" customWidth="1"/>
    <col min="17" max="18" width="9.140625" style="13" hidden="1" customWidth="1"/>
    <col min="19" max="21" width="0" style="13" hidden="1" customWidth="1"/>
    <col min="22" max="16384" width="9.140625" style="13"/>
  </cols>
  <sheetData>
    <row r="1" spans="1:17" ht="57" customHeight="1">
      <c r="A1" s="61" t="s">
        <v>31</v>
      </c>
      <c r="B1" s="61"/>
      <c r="C1" s="61"/>
      <c r="D1" s="61"/>
      <c r="E1" s="61"/>
      <c r="F1" s="61"/>
    </row>
    <row r="3" spans="1:17" ht="19.5" customHeight="1">
      <c r="A3" s="62" t="s">
        <v>0</v>
      </c>
      <c r="B3" s="63" t="s">
        <v>1</v>
      </c>
      <c r="C3" s="63" t="s">
        <v>2</v>
      </c>
      <c r="D3" s="67" t="s">
        <v>21</v>
      </c>
      <c r="E3" s="67" t="s">
        <v>23</v>
      </c>
      <c r="F3" s="69" t="s">
        <v>32</v>
      </c>
    </row>
    <row r="4" spans="1:17" ht="90" customHeight="1">
      <c r="A4" s="62"/>
      <c r="B4" s="63"/>
      <c r="C4" s="63"/>
      <c r="D4" s="68"/>
      <c r="E4" s="68"/>
      <c r="F4" s="70"/>
    </row>
    <row r="5" spans="1:17" ht="178.5" customHeight="1">
      <c r="A5" s="60">
        <v>1</v>
      </c>
      <c r="B5" s="59" t="s">
        <v>9</v>
      </c>
      <c r="C5" s="64" t="s">
        <v>17</v>
      </c>
      <c r="D5" s="65">
        <f>расчет!E5</f>
        <v>939.2</v>
      </c>
      <c r="E5" s="65">
        <f>расчет!H5</f>
        <v>939.2</v>
      </c>
      <c r="F5" s="66">
        <f>расчет!K5</f>
        <v>939.2</v>
      </c>
      <c r="I5" s="58" t="s">
        <v>12</v>
      </c>
      <c r="J5" s="58"/>
      <c r="K5" s="58"/>
      <c r="L5" s="58"/>
      <c r="M5" s="58"/>
      <c r="N5" s="58"/>
      <c r="O5" s="58"/>
      <c r="P5" s="58"/>
      <c r="Q5" s="58"/>
    </row>
    <row r="6" spans="1:17" ht="9" customHeight="1">
      <c r="A6" s="60"/>
      <c r="B6" s="59"/>
      <c r="C6" s="64"/>
      <c r="D6" s="65"/>
      <c r="E6" s="65"/>
      <c r="F6" s="66"/>
      <c r="I6" s="58"/>
      <c r="J6" s="58"/>
      <c r="K6" s="58"/>
      <c r="L6" s="58"/>
      <c r="M6" s="58"/>
      <c r="N6" s="58"/>
      <c r="O6" s="58"/>
      <c r="P6" s="58"/>
      <c r="Q6" s="58"/>
    </row>
    <row r="7" spans="1:17" ht="141.75">
      <c r="A7" s="60"/>
      <c r="B7" s="59"/>
      <c r="C7" s="40" t="s">
        <v>18</v>
      </c>
      <c r="D7" s="41">
        <f>расчет!E6</f>
        <v>32</v>
      </c>
      <c r="E7" s="41">
        <f>расчет!H6</f>
        <v>32</v>
      </c>
      <c r="F7" s="42">
        <f>расчет!K6</f>
        <v>32</v>
      </c>
    </row>
    <row r="8" spans="1:17" ht="136.5" customHeight="1">
      <c r="A8" s="60"/>
      <c r="B8" s="59"/>
      <c r="C8" s="40" t="s">
        <v>22</v>
      </c>
      <c r="D8" s="43">
        <f>расчет!E7</f>
        <v>5500</v>
      </c>
      <c r="E8" s="43">
        <f>расчет!H7</f>
        <v>5500</v>
      </c>
      <c r="F8" s="44">
        <f>расчет!K7</f>
        <v>5500</v>
      </c>
    </row>
    <row r="9" spans="1:17" ht="205.5" customHeight="1">
      <c r="A9" s="45" t="s">
        <v>11</v>
      </c>
      <c r="B9" s="46" t="s">
        <v>10</v>
      </c>
      <c r="C9" s="47" t="s">
        <v>33</v>
      </c>
      <c r="D9" s="43">
        <f>расчет!E8</f>
        <v>11547.8</v>
      </c>
      <c r="E9" s="43">
        <f>расчет!H8</f>
        <v>11547.8</v>
      </c>
      <c r="F9" s="44">
        <f>расчет!K8</f>
        <v>11547.8</v>
      </c>
    </row>
    <row r="10" spans="1:17">
      <c r="A10" s="48"/>
      <c r="B10" s="49" t="s">
        <v>3</v>
      </c>
      <c r="C10" s="50"/>
      <c r="D10" s="51">
        <f>SUM(D5:D9)</f>
        <v>18019</v>
      </c>
      <c r="E10" s="51">
        <f t="shared" ref="E10:F10" si="0">SUM(E5:E9)</f>
        <v>18019</v>
      </c>
      <c r="F10" s="52">
        <f t="shared" si="0"/>
        <v>18019</v>
      </c>
    </row>
    <row r="11" spans="1:17">
      <c r="A11" s="14"/>
      <c r="B11" s="14"/>
      <c r="C11" s="14"/>
      <c r="D11" s="14"/>
      <c r="E11" s="14"/>
      <c r="F11" s="14"/>
    </row>
    <row r="12" spans="1:17">
      <c r="A12" s="14"/>
      <c r="B12" s="8" t="s">
        <v>20</v>
      </c>
      <c r="C12" s="14"/>
      <c r="D12" s="15"/>
      <c r="E12" s="15"/>
      <c r="F12" s="15"/>
    </row>
    <row r="13" spans="1:17">
      <c r="A13" s="16"/>
      <c r="B13" s="12">
        <v>27564</v>
      </c>
      <c r="C13" s="16"/>
      <c r="D13" s="16"/>
      <c r="E13" s="16"/>
      <c r="F13" s="16"/>
    </row>
  </sheetData>
  <mergeCells count="14">
    <mergeCell ref="I5:Q6"/>
    <mergeCell ref="B5:B8"/>
    <mergeCell ref="A5:A8"/>
    <mergeCell ref="A1:F1"/>
    <mergeCell ref="A3:A4"/>
    <mergeCell ref="B3:B4"/>
    <mergeCell ref="C3:C4"/>
    <mergeCell ref="C5:C6"/>
    <mergeCell ref="D5:D6"/>
    <mergeCell ref="E5:E6"/>
    <mergeCell ref="F5:F6"/>
    <mergeCell ref="D3:D4"/>
    <mergeCell ref="E3:E4"/>
    <mergeCell ref="F3:F4"/>
  </mergeCells>
  <pageMargins left="0.68" right="0.28999999999999998" top="0.38" bottom="0.43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</vt:lpstr>
      <vt:lpstr>перечень</vt:lpstr>
      <vt:lpstr>перечень!Область_печати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2023-11-14T08:03:10Z</dcterms:modified>
</cp:coreProperties>
</file>