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855" yWindow="-420" windowWidth="22410" windowHeight="13185"/>
  </bookViews>
  <sheets>
    <sheet name="Документ" sheetId="2" r:id="rId1"/>
  </sheets>
  <definedNames>
    <definedName name="_xlnm._FilterDatabase" localSheetId="0" hidden="1">Документ!$A$8:$G$8</definedName>
    <definedName name="_xlnm.Print_Titles" localSheetId="0">Документ!$8:$8</definedName>
    <definedName name="_xlnm.Print_Area" localSheetId="0">Документ!$A$1:$G$36</definedName>
  </definedNames>
  <calcPr calcId="124519"/>
</workbook>
</file>

<file path=xl/calcChain.xml><?xml version="1.0" encoding="utf-8"?>
<calcChain xmlns="http://schemas.openxmlformats.org/spreadsheetml/2006/main">
  <c r="G32" i="2"/>
  <c r="D32"/>
  <c r="D29"/>
  <c r="E11" l="1"/>
  <c r="D33"/>
  <c r="D22"/>
  <c r="D17"/>
  <c r="D12"/>
  <c r="C29" l="1"/>
  <c r="C22"/>
  <c r="C17"/>
  <c r="G28"/>
  <c r="G27"/>
  <c r="G30"/>
  <c r="C33" l="1"/>
  <c r="C12"/>
  <c r="E12" s="1"/>
  <c r="F22"/>
  <c r="F29"/>
  <c r="G29" s="1"/>
  <c r="C9" l="1"/>
  <c r="G21"/>
  <c r="F33" l="1"/>
  <c r="G36"/>
  <c r="F17" l="1"/>
  <c r="G14"/>
  <c r="E24" l="1"/>
  <c r="G11" l="1"/>
  <c r="G13"/>
  <c r="G15"/>
  <c r="G16"/>
  <c r="G18"/>
  <c r="G19"/>
  <c r="G20"/>
  <c r="G23"/>
  <c r="G24"/>
  <c r="G25"/>
  <c r="G26"/>
  <c r="G31"/>
  <c r="G34"/>
  <c r="G35"/>
  <c r="F12"/>
  <c r="F9" s="1"/>
  <c r="G33" l="1"/>
  <c r="G22"/>
  <c r="G12"/>
  <c r="E29"/>
  <c r="E22"/>
  <c r="D9"/>
  <c r="E13"/>
  <c r="E15"/>
  <c r="E16"/>
  <c r="E18"/>
  <c r="E19"/>
  <c r="E20"/>
  <c r="E23"/>
  <c r="E25"/>
  <c r="E26"/>
  <c r="E27"/>
  <c r="E28"/>
  <c r="E30"/>
  <c r="E31"/>
  <c r="E32"/>
  <c r="E9" l="1"/>
  <c r="H9"/>
  <c r="E17"/>
  <c r="G17" s="1"/>
  <c r="E10" l="1"/>
  <c r="G10"/>
  <c r="G9" s="1"/>
</calcChain>
</file>

<file path=xl/sharedStrings.xml><?xml version="1.0" encoding="utf-8"?>
<sst xmlns="http://schemas.openxmlformats.org/spreadsheetml/2006/main" count="71" uniqueCount="68">
  <si>
    <t>Код БК (с учетом группировки)</t>
  </si>
  <si>
    <t>Наименование БК (с учетом группировки)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</si>
  <si>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</si>
  <si>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</si>
  <si>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</si>
  <si>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</si>
  <si>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00010300000000000000</t>
  </si>
  <si>
    <t>НАЛОГИ НА ТОВАРЫ (РАБОТЫ, УСЛУГИ), РЕАЛИЗУЕМЫЕ НА ТЕРРИТОРИИ РОССИЙСКОЙ ФЕДЕРАЦИИ</t>
  </si>
  <si>
    <t>00010500000000000000</t>
  </si>
  <si>
    <t>НАЛОГИ НА СОВОКУПНЫЙ ДОХОД</t>
  </si>
  <si>
    <t>00010501000000000110</t>
  </si>
  <si>
    <t>Налог, взимаемый в связи с применением упрощенной системы налогообложения</t>
  </si>
  <si>
    <t>00010502000020000110</t>
  </si>
  <si>
    <t>Единый налог на вмененный доход для отдельных видов деятельности</t>
  </si>
  <si>
    <t>00010503000010000110</t>
  </si>
  <si>
    <t>Единый сельскохозяйственный налог</t>
  </si>
  <si>
    <t>00010504000020000110</t>
  </si>
  <si>
    <t>Налог, взимаемый в связи с применением патентной системы налогообложения</t>
  </si>
  <si>
    <t>00010600000000000000</t>
  </si>
  <si>
    <t>00010601000000000110</t>
  </si>
  <si>
    <t>Налог на имущество физических лиц</t>
  </si>
  <si>
    <t>00010606000000000110</t>
  </si>
  <si>
    <t>Земельный налог</t>
  </si>
  <si>
    <t>00010800000000000000</t>
  </si>
  <si>
    <t>ГОСУДАРСТВЕННАЯ ПОШЛИНА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</si>
  <si>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</si>
  <si>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</si>
  <si>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</si>
  <si>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</si>
  <si>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00011105030000000120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</si>
  <si>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</si>
  <si>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</si>
  <si>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</si>
  <si>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</si>
  <si>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</si>
  <si>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</si>
  <si>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</si>
  <si>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00011300000000000000</t>
  </si>
  <si>
    <t>ДОХОДЫ ОТ ОКАЗАНИЯ ПЛАТНЫХ УСЛУГ И КОМПЕНСАЦИИ ЗАТРАТ ГОСУДАРСТВА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</si>
  <si>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</si>
  <si>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</si>
  <si>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</si>
  <si>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</si>
  <si>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</si>
  <si>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</si>
  <si>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00011600000000000000</t>
  </si>
  <si>
    <t>ШТРАФЫ, САНКЦИИ, ВОЗМЕЩЕНИЕ УЩЕРБА</t>
  </si>
  <si>
    <t>00011700000000000000</t>
  </si>
  <si>
    <t>ПРОЧИЕ НЕНАЛОГОВЫЕ ДОХОДЫ</t>
  </si>
  <si>
    <t>00011701000000000180</t>
  </si>
  <si>
    <t>Невыясненные поступления</t>
  </si>
  <si>
    <t>00011705000000000180</t>
  </si>
  <si>
    <t>Прочие неналоговые доходы</t>
  </si>
  <si>
    <t>Приложение №1 к пояснительной записке</t>
  </si>
  <si>
    <t>Процент годового исполнения</t>
  </si>
  <si>
    <t>-</t>
  </si>
  <si>
    <t>НАЛОГИ НА ИМУЩЕСТВО</t>
  </si>
  <si>
    <t>тыс.рублей</t>
  </si>
  <si>
    <t>Предлагаемые изменения в связи с фактическим поступлением доходов, а также согласно ходатайствам главных администраторов</t>
  </si>
  <si>
    <t>00011715000000000150</t>
  </si>
  <si>
    <t>00010900000000000000</t>
  </si>
  <si>
    <t>ЗАДОЛЖЕННОСТЬ И ПЕРЕРАСЧЕТЫ ПО ОТМЕНЕННЫМ НАЛОГАМ, СБОРАМ И ИНЫМ ОБЯЗАТЕЛЬНЫМ ПЛАТЕЖАМ</t>
  </si>
  <si>
    <t>Информация по вносимым на рассмотрение Совета МО "Усинск" Республики Коми изменениям в бюджет МО "Усинск" 
по укрупнённым видам налоговых неналоговых доходов</t>
  </si>
  <si>
    <t>Бюджетные назначения на 2024 год</t>
  </si>
  <si>
    <t>Фактическое поступление на отчетную дату нарастающим итогом за 2024 год</t>
  </si>
  <si>
    <t>Уточненные значения бюджета МО "Усинск" Республики Коми согласно изменений, вошедших в проект</t>
  </si>
  <si>
    <t xml:space="preserve">Инициативные платежи, зачисляемые в бюджеты муниципальных округов
</t>
  </si>
  <si>
    <t>(в соответствии с  фактическими поступлениями по состоянию на 24 февраля 2025 года)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</si>
</sst>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0"/>
  </numFmts>
  <fonts count="15"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</borders>
  <cellStyleXfs count="49">
    <xf numFmtId="0" fontId="0" fillId="0" borderId="0"/>
    <xf numFmtId="0" fontId="1" fillId="0" borderId="2">
      <alignment horizontal="right" vertical="top" wrapText="1"/>
    </xf>
    <xf numFmtId="49" fontId="2" fillId="0" borderId="3">
      <alignment horizontal="center" vertical="center" wrapText="1"/>
    </xf>
    <xf numFmtId="49" fontId="2" fillId="0" borderId="4">
      <alignment horizontal="center" vertical="center" wrapText="1"/>
    </xf>
    <xf numFmtId="0" fontId="3" fillId="2" borderId="5">
      <alignment vertical="top" shrinkToFit="1"/>
    </xf>
    <xf numFmtId="49" fontId="3" fillId="2" borderId="6">
      <alignment horizontal="center" vertical="top" wrapText="1" shrinkToFit="1"/>
    </xf>
    <xf numFmtId="0" fontId="3" fillId="2" borderId="6">
      <alignment horizontal="left" vertical="top" wrapText="1"/>
    </xf>
    <xf numFmtId="4" fontId="3" fillId="2" borderId="6">
      <alignment horizontal="right" vertical="top" wrapText="1" shrinkToFit="1"/>
    </xf>
    <xf numFmtId="4" fontId="3" fillId="2" borderId="7">
      <alignment horizontal="right" vertical="top" shrinkToFit="1"/>
    </xf>
    <xf numFmtId="0" fontId="2" fillId="3" borderId="8">
      <alignment vertical="top" shrinkToFit="1"/>
    </xf>
    <xf numFmtId="49" fontId="2" fillId="3" borderId="9">
      <alignment horizontal="center" vertical="top" shrinkToFit="1"/>
    </xf>
    <xf numFmtId="0" fontId="2" fillId="3" borderId="9">
      <alignment horizontal="left" vertical="top" wrapText="1"/>
    </xf>
    <xf numFmtId="4" fontId="2" fillId="3" borderId="9">
      <alignment horizontal="right" vertical="top" shrinkToFit="1"/>
    </xf>
    <xf numFmtId="4" fontId="2" fillId="3" borderId="10">
      <alignment horizontal="right" vertical="top" shrinkToFit="1"/>
    </xf>
    <xf numFmtId="0" fontId="2" fillId="4" borderId="11">
      <alignment vertical="top" shrinkToFit="1"/>
    </xf>
    <xf numFmtId="49" fontId="2" fillId="4" borderId="12">
      <alignment horizontal="center" vertical="top" shrinkToFit="1"/>
    </xf>
    <xf numFmtId="0" fontId="2" fillId="4" borderId="12">
      <alignment horizontal="left" vertical="top" wrapText="1"/>
    </xf>
    <xf numFmtId="4" fontId="2" fillId="4" borderId="12">
      <alignment horizontal="right" vertical="top" shrinkToFit="1"/>
    </xf>
    <xf numFmtId="4" fontId="2" fillId="4" borderId="13">
      <alignment horizontal="right" vertical="top" shrinkToFit="1"/>
    </xf>
    <xf numFmtId="0" fontId="4" fillId="0" borderId="11">
      <alignment vertical="top" shrinkToFit="1"/>
    </xf>
    <xf numFmtId="49" fontId="1" fillId="0" borderId="12">
      <alignment horizontal="center" vertical="top" shrinkToFit="1"/>
    </xf>
    <xf numFmtId="0" fontId="1" fillId="0" borderId="12">
      <alignment horizontal="left" vertical="top" wrapText="1"/>
    </xf>
    <xf numFmtId="4" fontId="1" fillId="0" borderId="12">
      <alignment horizontal="right" vertical="top" shrinkToFit="1"/>
    </xf>
    <xf numFmtId="4" fontId="5" fillId="0" borderId="13">
      <alignment horizontal="right" vertical="top" shrinkToFit="1"/>
    </xf>
    <xf numFmtId="0" fontId="4" fillId="0" borderId="11">
      <alignment vertical="top" shrinkToFit="1"/>
    </xf>
    <xf numFmtId="49" fontId="1" fillId="0" borderId="12">
      <alignment horizontal="center" vertical="top" shrinkToFit="1"/>
    </xf>
    <xf numFmtId="0" fontId="1" fillId="0" borderId="12">
      <alignment horizontal="left" vertical="top" wrapText="1"/>
    </xf>
    <xf numFmtId="4" fontId="1" fillId="0" borderId="12">
      <alignment horizontal="right" vertical="top" shrinkToFit="1"/>
    </xf>
    <xf numFmtId="4" fontId="5" fillId="0" borderId="13">
      <alignment horizontal="right" vertical="top" shrinkToFit="1"/>
    </xf>
    <xf numFmtId="0" fontId="4" fillId="0" borderId="11">
      <alignment vertical="top" shrinkToFit="1"/>
    </xf>
    <xf numFmtId="49" fontId="1" fillId="0" borderId="12">
      <alignment horizontal="center" vertical="top" shrinkToFit="1"/>
    </xf>
    <xf numFmtId="0" fontId="1" fillId="0" borderId="12">
      <alignment horizontal="left" vertical="top" wrapText="1"/>
    </xf>
    <xf numFmtId="4" fontId="1" fillId="0" borderId="12">
      <alignment horizontal="right" vertical="top" shrinkToFit="1"/>
    </xf>
    <xf numFmtId="4" fontId="5" fillId="0" borderId="13">
      <alignment horizontal="right" vertical="top" shrinkToFit="1"/>
    </xf>
    <xf numFmtId="0" fontId="4" fillId="0" borderId="11">
      <alignment vertical="top" shrinkToFit="1"/>
    </xf>
    <xf numFmtId="49" fontId="1" fillId="0" borderId="12">
      <alignment horizontal="center" vertical="top" shrinkToFit="1"/>
    </xf>
    <xf numFmtId="0" fontId="1" fillId="0" borderId="12">
      <alignment horizontal="left" vertical="top" wrapText="1"/>
    </xf>
    <xf numFmtId="4" fontId="1" fillId="0" borderId="12">
      <alignment horizontal="right" vertical="top" shrinkToFit="1"/>
    </xf>
    <xf numFmtId="4" fontId="5" fillId="0" borderId="13">
      <alignment horizontal="right" vertical="top" shrinkToFit="1"/>
    </xf>
    <xf numFmtId="4" fontId="3" fillId="5" borderId="14">
      <alignment horizontal="right" shrinkToFit="1"/>
    </xf>
    <xf numFmtId="4" fontId="3" fillId="5" borderId="15">
      <alignment horizontal="right" shrinkToFit="1"/>
    </xf>
    <xf numFmtId="0" fontId="1" fillId="0" borderId="16"/>
    <xf numFmtId="0" fontId="1" fillId="0" borderId="2">
      <alignment horizontal="left" vertical="top" wrapText="1"/>
    </xf>
    <xf numFmtId="0" fontId="6" fillId="0" borderId="0"/>
    <xf numFmtId="0" fontId="6" fillId="0" borderId="0"/>
    <xf numFmtId="0" fontId="6" fillId="0" borderId="0"/>
    <xf numFmtId="0" fontId="1" fillId="0" borderId="2"/>
    <xf numFmtId="0" fontId="1" fillId="0" borderId="2"/>
    <xf numFmtId="43" fontId="6" fillId="0" borderId="0" applyFont="0" applyFill="0" applyBorder="0" applyAlignment="0" applyProtection="0"/>
  </cellStyleXfs>
  <cellXfs count="59">
    <xf numFmtId="0" fontId="0" fillId="0" borderId="0" xfId="0"/>
    <xf numFmtId="0" fontId="7" fillId="0" borderId="2" xfId="0" applyFont="1" applyFill="1" applyBorder="1" applyAlignment="1" applyProtection="1">
      <alignment horizontal="left"/>
    </xf>
    <xf numFmtId="0" fontId="7" fillId="0" borderId="2" xfId="0" applyFont="1" applyFill="1" applyBorder="1"/>
    <xf numFmtId="0" fontId="7" fillId="0" borderId="2" xfId="0" applyFont="1" applyFill="1" applyBorder="1" applyAlignment="1" applyProtection="1">
      <alignment horizontal="center"/>
    </xf>
    <xf numFmtId="0" fontId="9" fillId="0" borderId="2" xfId="0" applyFont="1" applyFill="1" applyBorder="1" applyAlignment="1" applyProtection="1"/>
    <xf numFmtId="43" fontId="7" fillId="0" borderId="2" xfId="48" applyFont="1" applyFill="1" applyBorder="1" applyAlignment="1" applyProtection="1">
      <alignment horizontal="center"/>
    </xf>
    <xf numFmtId="43" fontId="9" fillId="0" borderId="2" xfId="48" applyFont="1" applyFill="1" applyBorder="1" applyAlignment="1" applyProtection="1"/>
    <xf numFmtId="0" fontId="9" fillId="0" borderId="2" xfId="0" applyFont="1" applyFill="1" applyBorder="1" applyAlignment="1" applyProtection="1">
      <alignment horizontal="center"/>
    </xf>
    <xf numFmtId="0" fontId="7" fillId="0" borderId="0" xfId="0" applyFont="1" applyFill="1" applyProtection="1">
      <protection locked="0"/>
    </xf>
    <xf numFmtId="0" fontId="7" fillId="0" borderId="0" xfId="0" applyFont="1" applyFill="1" applyAlignment="1" applyProtection="1">
      <alignment horizontal="center"/>
      <protection locked="0"/>
    </xf>
    <xf numFmtId="43" fontId="7" fillId="0" borderId="0" xfId="48" applyFont="1" applyFill="1" applyProtection="1">
      <protection locked="0"/>
    </xf>
    <xf numFmtId="49" fontId="11" fillId="0" borderId="9" xfId="10" applyNumberFormat="1" applyFont="1" applyFill="1" applyProtection="1">
      <alignment horizontal="center" vertical="top" shrinkToFit="1"/>
    </xf>
    <xf numFmtId="0" fontId="11" fillId="0" borderId="9" xfId="11" quotePrefix="1" applyNumberFormat="1" applyFont="1" applyFill="1" applyProtection="1">
      <alignment horizontal="left" vertical="top" wrapText="1"/>
    </xf>
    <xf numFmtId="49" fontId="13" fillId="0" borderId="12" xfId="15" applyNumberFormat="1" applyFont="1" applyFill="1" applyAlignment="1" applyProtection="1">
      <alignment horizontal="right" vertical="top" shrinkToFit="1"/>
    </xf>
    <xf numFmtId="0" fontId="13" fillId="0" borderId="12" xfId="16" quotePrefix="1" applyNumberFormat="1" applyFont="1" applyFill="1" applyAlignment="1" applyProtection="1">
      <alignment horizontal="right" vertical="top" wrapText="1"/>
    </xf>
    <xf numFmtId="0" fontId="7" fillId="0" borderId="0" xfId="0" applyFont="1" applyFill="1" applyAlignment="1" applyProtection="1">
      <alignment horizontal="right"/>
      <protection locked="0"/>
    </xf>
    <xf numFmtId="49" fontId="13" fillId="0" borderId="12" xfId="20" applyNumberFormat="1" applyFont="1" applyFill="1" applyAlignment="1" applyProtection="1">
      <alignment horizontal="right" vertical="top" shrinkToFit="1"/>
    </xf>
    <xf numFmtId="0" fontId="13" fillId="0" borderId="12" xfId="21" quotePrefix="1" applyNumberFormat="1" applyFont="1" applyFill="1" applyAlignment="1" applyProtection="1">
      <alignment horizontal="right" vertical="top" wrapText="1"/>
    </xf>
    <xf numFmtId="49" fontId="13" fillId="0" borderId="12" xfId="15" applyNumberFormat="1" applyFont="1" applyFill="1" applyProtection="1">
      <alignment horizontal="center" vertical="top" shrinkToFit="1"/>
    </xf>
    <xf numFmtId="0" fontId="13" fillId="0" borderId="12" xfId="16" quotePrefix="1" applyNumberFormat="1" applyFont="1" applyFill="1" applyProtection="1">
      <alignment horizontal="left" vertical="top" wrapText="1"/>
    </xf>
    <xf numFmtId="0" fontId="13" fillId="0" borderId="16" xfId="41" applyNumberFormat="1" applyFont="1" applyFill="1" applyProtection="1"/>
    <xf numFmtId="0" fontId="13" fillId="0" borderId="16" xfId="41" applyNumberFormat="1" applyFont="1" applyFill="1" applyAlignment="1" applyProtection="1">
      <alignment horizontal="center"/>
    </xf>
    <xf numFmtId="43" fontId="13" fillId="0" borderId="16" xfId="48" applyFont="1" applyFill="1" applyBorder="1" applyProtection="1"/>
    <xf numFmtId="49" fontId="12" fillId="6" borderId="6" xfId="5" applyNumberFormat="1" applyFont="1" applyFill="1" applyProtection="1">
      <alignment horizontal="center" vertical="top" wrapText="1" shrinkToFit="1"/>
    </xf>
    <xf numFmtId="0" fontId="12" fillId="6" borderId="6" xfId="6" quotePrefix="1" applyNumberFormat="1" applyFont="1" applyFill="1" applyProtection="1">
      <alignment horizontal="left" vertical="top" wrapText="1"/>
    </xf>
    <xf numFmtId="49" fontId="11" fillId="7" borderId="9" xfId="10" applyNumberFormat="1" applyFont="1" applyFill="1" applyProtection="1">
      <alignment horizontal="center" vertical="top" shrinkToFit="1"/>
    </xf>
    <xf numFmtId="0" fontId="11" fillId="7" borderId="9" xfId="11" quotePrefix="1" applyNumberFormat="1" applyFont="1" applyFill="1" applyProtection="1">
      <alignment horizontal="left" vertical="top" wrapText="1"/>
    </xf>
    <xf numFmtId="0" fontId="7" fillId="0" borderId="2" xfId="0" applyFont="1" applyFill="1" applyBorder="1" applyAlignment="1" applyProtection="1">
      <alignment horizontal="right"/>
      <protection locked="0"/>
    </xf>
    <xf numFmtId="4" fontId="7" fillId="0" borderId="0" xfId="0" applyNumberFormat="1" applyFont="1" applyFill="1" applyProtection="1">
      <protection locked="0"/>
    </xf>
    <xf numFmtId="164" fontId="7" fillId="0" borderId="0" xfId="0" applyNumberFormat="1" applyFont="1" applyFill="1" applyProtection="1">
      <protection locked="0"/>
    </xf>
    <xf numFmtId="0" fontId="11" fillId="0" borderId="9" xfId="11" applyNumberFormat="1" applyFont="1" applyFill="1" applyProtection="1">
      <alignment horizontal="left" vertical="top" wrapText="1"/>
    </xf>
    <xf numFmtId="49" fontId="14" fillId="0" borderId="3" xfId="2" applyNumberFormat="1" applyFont="1" applyFill="1" applyProtection="1">
      <alignment horizontal="center" vertical="center" wrapText="1"/>
    </xf>
    <xf numFmtId="49" fontId="14" fillId="0" borderId="1" xfId="2" applyNumberFormat="1" applyFont="1" applyFill="1" applyBorder="1" applyProtection="1">
      <alignment horizontal="center" vertical="center" wrapText="1"/>
    </xf>
    <xf numFmtId="49" fontId="14" fillId="0" borderId="1" xfId="2" applyNumberFormat="1" applyFont="1" applyFill="1" applyBorder="1" applyAlignment="1" applyProtection="1">
      <alignment horizontal="center" vertical="center" wrapText="1"/>
    </xf>
    <xf numFmtId="43" fontId="14" fillId="0" borderId="3" xfId="48" applyFont="1" applyFill="1" applyBorder="1" applyAlignment="1" applyProtection="1">
      <alignment horizontal="center" vertical="center" wrapText="1"/>
    </xf>
    <xf numFmtId="43" fontId="12" fillId="6" borderId="6" xfId="48" quotePrefix="1" applyNumberFormat="1" applyFont="1" applyFill="1" applyBorder="1" applyAlignment="1" applyProtection="1">
      <alignment horizontal="left" vertical="top" wrapText="1"/>
    </xf>
    <xf numFmtId="43" fontId="12" fillId="6" borderId="6" xfId="48" quotePrefix="1" applyNumberFormat="1" applyFont="1" applyFill="1" applyBorder="1" applyAlignment="1" applyProtection="1">
      <alignment horizontal="right" vertical="top" wrapText="1"/>
    </xf>
    <xf numFmtId="43" fontId="11" fillId="0" borderId="9" xfId="12" applyNumberFormat="1" applyFont="1" applyFill="1" applyProtection="1">
      <alignment horizontal="right" vertical="top" shrinkToFit="1"/>
    </xf>
    <xf numFmtId="43" fontId="11" fillId="8" borderId="9" xfId="12" applyNumberFormat="1" applyFont="1" applyFill="1" applyProtection="1">
      <alignment horizontal="right" vertical="top" shrinkToFit="1"/>
    </xf>
    <xf numFmtId="43" fontId="11" fillId="0" borderId="9" xfId="12" applyNumberFormat="1" applyFont="1" applyFill="1" applyAlignment="1" applyProtection="1">
      <alignment horizontal="center" vertical="top" shrinkToFit="1"/>
    </xf>
    <xf numFmtId="43" fontId="11" fillId="0" borderId="9" xfId="48" applyNumberFormat="1" applyFont="1" applyFill="1" applyBorder="1" applyAlignment="1" applyProtection="1">
      <alignment horizontal="right" vertical="top" shrinkToFit="1"/>
    </xf>
    <xf numFmtId="43" fontId="11" fillId="7" borderId="9" xfId="12" applyNumberFormat="1" applyFont="1" applyFill="1" applyProtection="1">
      <alignment horizontal="right" vertical="top" shrinkToFit="1"/>
    </xf>
    <xf numFmtId="43" fontId="11" fillId="7" borderId="9" xfId="12" applyNumberFormat="1" applyFont="1" applyFill="1" applyAlignment="1" applyProtection="1">
      <alignment horizontal="center" vertical="center" shrinkToFit="1"/>
    </xf>
    <xf numFmtId="43" fontId="13" fillId="0" borderId="12" xfId="17" applyNumberFormat="1" applyFont="1" applyFill="1" applyAlignment="1" applyProtection="1">
      <alignment horizontal="right" vertical="top" shrinkToFit="1"/>
    </xf>
    <xf numFmtId="43" fontId="13" fillId="8" borderId="12" xfId="17" applyNumberFormat="1" applyFont="1" applyFill="1" applyAlignment="1" applyProtection="1">
      <alignment horizontal="right" vertical="top" shrinkToFit="1"/>
    </xf>
    <xf numFmtId="43" fontId="13" fillId="0" borderId="12" xfId="17" applyNumberFormat="1" applyFont="1" applyFill="1" applyAlignment="1" applyProtection="1">
      <alignment horizontal="center" vertical="top" shrinkToFit="1"/>
    </xf>
    <xf numFmtId="43" fontId="13" fillId="0" borderId="12" xfId="48" applyNumberFormat="1" applyFont="1" applyFill="1" applyBorder="1" applyAlignment="1" applyProtection="1">
      <alignment horizontal="right" vertical="top" shrinkToFit="1"/>
    </xf>
    <xf numFmtId="43" fontId="13" fillId="8" borderId="12" xfId="48" applyNumberFormat="1" applyFont="1" applyFill="1" applyBorder="1" applyAlignment="1" applyProtection="1">
      <alignment horizontal="right" vertical="top" shrinkToFit="1"/>
    </xf>
    <xf numFmtId="43" fontId="11" fillId="7" borderId="9" xfId="12" applyNumberFormat="1" applyFont="1" applyFill="1" applyAlignment="1" applyProtection="1">
      <alignment horizontal="center" vertical="top" shrinkToFit="1"/>
    </xf>
    <xf numFmtId="43" fontId="11" fillId="7" borderId="9" xfId="48" applyNumberFormat="1" applyFont="1" applyFill="1" applyBorder="1" applyAlignment="1" applyProtection="1">
      <alignment horizontal="right" vertical="top" shrinkToFit="1"/>
    </xf>
    <xf numFmtId="43" fontId="13" fillId="0" borderId="12" xfId="22" applyNumberFormat="1" applyFont="1" applyFill="1" applyAlignment="1" applyProtection="1">
      <alignment horizontal="right" vertical="top" shrinkToFit="1"/>
    </xf>
    <xf numFmtId="43" fontId="13" fillId="8" borderId="12" xfId="22" applyNumberFormat="1" applyFont="1" applyFill="1" applyAlignment="1" applyProtection="1">
      <alignment horizontal="right" vertical="top" shrinkToFit="1"/>
    </xf>
    <xf numFmtId="43" fontId="13" fillId="0" borderId="12" xfId="22" applyNumberFormat="1" applyFont="1" applyFill="1" applyAlignment="1" applyProtection="1">
      <alignment horizontal="center" vertical="top" shrinkToFit="1"/>
    </xf>
    <xf numFmtId="43" fontId="11" fillId="8" borderId="9" xfId="48" applyNumberFormat="1" applyFont="1" applyFill="1" applyBorder="1" applyAlignment="1" applyProtection="1">
      <alignment horizontal="right" vertical="top" shrinkToFit="1"/>
    </xf>
    <xf numFmtId="43" fontId="13" fillId="0" borderId="12" xfId="17" applyNumberFormat="1" applyFont="1" applyFill="1" applyProtection="1">
      <alignment horizontal="right" vertical="top" shrinkToFit="1"/>
    </xf>
    <xf numFmtId="43" fontId="13" fillId="8" borderId="12" xfId="17" applyNumberFormat="1" applyFont="1" applyFill="1" applyProtection="1">
      <alignment horizontal="right" vertical="top" shrinkToFit="1"/>
    </xf>
    <xf numFmtId="0" fontId="10" fillId="0" borderId="2" xfId="0" applyFont="1" applyFill="1" applyBorder="1" applyAlignment="1" applyProtection="1">
      <alignment horizontal="center" wrapText="1"/>
    </xf>
    <xf numFmtId="0" fontId="13" fillId="0" borderId="2" xfId="42" applyFont="1" applyFill="1">
      <alignment horizontal="left" vertical="top" wrapText="1"/>
    </xf>
    <xf numFmtId="49" fontId="8" fillId="0" borderId="2" xfId="0" applyNumberFormat="1" applyFont="1" applyFill="1" applyBorder="1" applyAlignment="1" applyProtection="1">
      <alignment horizontal="center" wrapText="1"/>
    </xf>
  </cellXfs>
  <cellStyles count="49">
    <cellStyle name="br" xfId="45"/>
    <cellStyle name="col" xfId="44"/>
    <cellStyle name="ex59" xfId="39"/>
    <cellStyle name="ex60" xfId="40"/>
    <cellStyle name="ex61" xfId="4"/>
    <cellStyle name="ex62" xfId="5"/>
    <cellStyle name="ex63" xfId="6"/>
    <cellStyle name="ex64" xfId="7"/>
    <cellStyle name="ex65" xfId="8"/>
    <cellStyle name="ex66" xfId="9"/>
    <cellStyle name="ex67" xfId="10"/>
    <cellStyle name="ex68" xfId="11"/>
    <cellStyle name="ex69" xfId="12"/>
    <cellStyle name="ex70" xfId="13"/>
    <cellStyle name="ex71" xfId="14"/>
    <cellStyle name="ex72" xfId="15"/>
    <cellStyle name="ex73" xfId="16"/>
    <cellStyle name="ex74" xfId="17"/>
    <cellStyle name="ex75" xfId="18"/>
    <cellStyle name="ex76" xfId="19"/>
    <cellStyle name="ex77" xfId="20"/>
    <cellStyle name="ex78" xfId="21"/>
    <cellStyle name="ex79" xfId="22"/>
    <cellStyle name="ex80" xfId="23"/>
    <cellStyle name="ex81" xfId="29"/>
    <cellStyle name="ex82" xfId="30"/>
    <cellStyle name="ex83" xfId="31"/>
    <cellStyle name="ex84" xfId="32"/>
    <cellStyle name="ex85" xfId="33"/>
    <cellStyle name="ex86" xfId="34"/>
    <cellStyle name="ex87" xfId="35"/>
    <cellStyle name="ex88" xfId="36"/>
    <cellStyle name="ex89" xfId="37"/>
    <cellStyle name="ex90" xfId="38"/>
    <cellStyle name="ex91" xfId="24"/>
    <cellStyle name="ex92" xfId="25"/>
    <cellStyle name="ex93" xfId="26"/>
    <cellStyle name="ex94" xfId="27"/>
    <cellStyle name="ex95" xfId="28"/>
    <cellStyle name="st58" xfId="1"/>
    <cellStyle name="style0" xfId="46"/>
    <cellStyle name="td" xfId="47"/>
    <cellStyle name="tr" xfId="43"/>
    <cellStyle name="xl_bot_header" xfId="3"/>
    <cellStyle name="xl_footer" xfId="42"/>
    <cellStyle name="xl_top_header" xfId="2"/>
    <cellStyle name="xl_total_bot" xfId="41"/>
    <cellStyle name="Обычный" xfId="0" builtinId="0"/>
    <cellStyle name="Финансовый" xfId="48" builtinId="3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showGridLines="0" tabSelected="1" workbookViewId="0">
      <pane ySplit="8" topLeftCell="A9" activePane="bottomLeft" state="frozen"/>
      <selection pane="bottomLeft" activeCell="F33" sqref="F33"/>
    </sheetView>
  </sheetViews>
  <sheetFormatPr defaultRowHeight="15" outlineLevelRow="3"/>
  <cols>
    <col min="1" max="1" width="23.5703125" style="8" customWidth="1"/>
    <col min="2" max="2" width="40.5703125" style="8" customWidth="1"/>
    <col min="3" max="3" width="18.28515625" style="8" customWidth="1"/>
    <col min="4" max="4" width="16.85546875" style="8" customWidth="1"/>
    <col min="5" max="5" width="14.42578125" style="9" customWidth="1"/>
    <col min="6" max="6" width="18.7109375" style="10" customWidth="1"/>
    <col min="7" max="7" width="19.85546875" style="8" customWidth="1"/>
    <col min="8" max="8" width="10" style="8" hidden="1" customWidth="1"/>
    <col min="9" max="9" width="14.42578125" style="8" customWidth="1"/>
    <col min="10" max="16384" width="9.140625" style="8"/>
  </cols>
  <sheetData>
    <row r="1" spans="1:8" s="2" customFormat="1">
      <c r="A1" s="1"/>
      <c r="D1" s="3"/>
      <c r="F1" s="5" t="s">
        <v>53</v>
      </c>
      <c r="G1" s="3"/>
    </row>
    <row r="2" spans="1:8" s="2" customFormat="1" ht="10.5" customHeight="1">
      <c r="A2" s="58" t="s">
        <v>62</v>
      </c>
      <c r="B2" s="58"/>
      <c r="C2" s="58"/>
      <c r="D2" s="58"/>
      <c r="E2" s="58"/>
      <c r="F2" s="58"/>
      <c r="G2" s="58"/>
    </row>
    <row r="3" spans="1:8" s="2" customFormat="1">
      <c r="A3" s="58"/>
      <c r="B3" s="58"/>
      <c r="C3" s="58"/>
      <c r="D3" s="58"/>
      <c r="E3" s="58"/>
      <c r="F3" s="58"/>
      <c r="G3" s="58"/>
    </row>
    <row r="4" spans="1:8" s="2" customFormat="1">
      <c r="A4" s="58"/>
      <c r="B4" s="58"/>
      <c r="C4" s="58"/>
      <c r="D4" s="58"/>
      <c r="E4" s="58"/>
      <c r="F4" s="58"/>
      <c r="G4" s="58"/>
    </row>
    <row r="5" spans="1:8" s="2" customFormat="1">
      <c r="A5" s="56" t="s">
        <v>67</v>
      </c>
      <c r="B5" s="56"/>
      <c r="C5" s="56"/>
      <c r="D5" s="56"/>
      <c r="E5" s="56"/>
      <c r="F5" s="56"/>
      <c r="G5" s="56"/>
    </row>
    <row r="6" spans="1:8" s="2" customFormat="1">
      <c r="B6" s="4"/>
      <c r="C6" s="4"/>
      <c r="D6" s="4"/>
      <c r="E6" s="7"/>
      <c r="F6" s="6"/>
      <c r="G6" s="4"/>
    </row>
    <row r="7" spans="1:8">
      <c r="F7" s="4"/>
      <c r="G7" s="15" t="s">
        <v>57</v>
      </c>
    </row>
    <row r="8" spans="1:8" ht="132" customHeight="1">
      <c r="A8" s="31" t="s">
        <v>0</v>
      </c>
      <c r="B8" s="31" t="s">
        <v>1</v>
      </c>
      <c r="C8" s="31" t="s">
        <v>63</v>
      </c>
      <c r="D8" s="32" t="s">
        <v>64</v>
      </c>
      <c r="E8" s="33" t="s">
        <v>54</v>
      </c>
      <c r="F8" s="34" t="s">
        <v>58</v>
      </c>
      <c r="G8" s="31" t="s">
        <v>65</v>
      </c>
    </row>
    <row r="9" spans="1:8" ht="29.25" thickBot="1">
      <c r="A9" s="23" t="s">
        <v>2</v>
      </c>
      <c r="B9" s="24" t="s">
        <v>3</v>
      </c>
      <c r="C9" s="35">
        <f>C10+C11+C12+C17+C20+C22+C27+C28+C29+C32+C33+C21</f>
        <v>1652259.1</v>
      </c>
      <c r="D9" s="35">
        <f>D10+D11+D12+D17+D20+D22+D27+D28+D29+D32+D33+D21</f>
        <v>131161.71000000002</v>
      </c>
      <c r="E9" s="35">
        <f>D9/C9*100</f>
        <v>7.9383257746923608</v>
      </c>
      <c r="F9" s="36">
        <f>F10+F11+F12+F17+F20+F22+F27+F28+F29+F32+F33+F21</f>
        <v>100</v>
      </c>
      <c r="G9" s="35">
        <f>G10+G11+G12+G17+G20+G22+G27+G28+G29+G32+G33+G21</f>
        <v>1652359.1</v>
      </c>
      <c r="H9" s="29">
        <f>F9+7.202</f>
        <v>107.202</v>
      </c>
    </row>
    <row r="10" spans="1:8" outlineLevel="1">
      <c r="A10" s="11" t="s">
        <v>4</v>
      </c>
      <c r="B10" s="12" t="s">
        <v>5</v>
      </c>
      <c r="C10" s="37">
        <v>1006894</v>
      </c>
      <c r="D10" s="38">
        <v>83689.67</v>
      </c>
      <c r="E10" s="39">
        <f t="shared" ref="E10:E13" si="0">D10/C10*100</f>
        <v>8.3116663720312172</v>
      </c>
      <c r="F10" s="40">
        <v>0</v>
      </c>
      <c r="G10" s="40">
        <f t="shared" ref="G10:G36" si="1">C10+F10</f>
        <v>1006894</v>
      </c>
    </row>
    <row r="11" spans="1:8" ht="38.25" outlineLevel="1">
      <c r="A11" s="11" t="s">
        <v>6</v>
      </c>
      <c r="B11" s="12" t="s">
        <v>7</v>
      </c>
      <c r="C11" s="37">
        <v>2190</v>
      </c>
      <c r="D11" s="38">
        <v>185.46</v>
      </c>
      <c r="E11" s="39">
        <f>D11/C11*100</f>
        <v>8.4684931506849317</v>
      </c>
      <c r="F11" s="40">
        <v>0</v>
      </c>
      <c r="G11" s="40">
        <f t="shared" si="1"/>
        <v>2190</v>
      </c>
    </row>
    <row r="12" spans="1:8" outlineLevel="1">
      <c r="A12" s="25" t="s">
        <v>8</v>
      </c>
      <c r="B12" s="26" t="s">
        <v>9</v>
      </c>
      <c r="C12" s="41">
        <f>C13+C14+C15+C16</f>
        <v>348260</v>
      </c>
      <c r="D12" s="41">
        <f>D13+D14+D15+D16</f>
        <v>14025.240000000002</v>
      </c>
      <c r="E12" s="42">
        <f>D12/C12*100</f>
        <v>4.0272325274220417</v>
      </c>
      <c r="F12" s="41">
        <f t="shared" ref="F12" si="2">SUM(F13:F16)</f>
        <v>0</v>
      </c>
      <c r="G12" s="41">
        <f t="shared" si="1"/>
        <v>348260</v>
      </c>
    </row>
    <row r="13" spans="1:8" s="15" customFormat="1" ht="25.5" outlineLevel="2">
      <c r="A13" s="13" t="s">
        <v>10</v>
      </c>
      <c r="B13" s="14" t="s">
        <v>11</v>
      </c>
      <c r="C13" s="43">
        <v>328996</v>
      </c>
      <c r="D13" s="44">
        <v>3865.83</v>
      </c>
      <c r="E13" s="45">
        <f t="shared" si="0"/>
        <v>1.175038602293037</v>
      </c>
      <c r="F13" s="46">
        <v>0</v>
      </c>
      <c r="G13" s="46">
        <f t="shared" si="1"/>
        <v>328996</v>
      </c>
    </row>
    <row r="14" spans="1:8" s="27" customFormat="1" ht="25.5" outlineLevel="2">
      <c r="A14" s="13" t="s">
        <v>12</v>
      </c>
      <c r="B14" s="14" t="s">
        <v>13</v>
      </c>
      <c r="C14" s="43">
        <v>0</v>
      </c>
      <c r="D14" s="44">
        <v>1.88</v>
      </c>
      <c r="E14" s="45" t="s">
        <v>55</v>
      </c>
      <c r="F14" s="46">
        <v>0</v>
      </c>
      <c r="G14" s="46">
        <f t="shared" si="1"/>
        <v>0</v>
      </c>
    </row>
    <row r="15" spans="1:8" s="15" customFormat="1" outlineLevel="2">
      <c r="A15" s="13" t="s">
        <v>14</v>
      </c>
      <c r="B15" s="14" t="s">
        <v>15</v>
      </c>
      <c r="C15" s="43">
        <v>466</v>
      </c>
      <c r="D15" s="44">
        <v>0</v>
      </c>
      <c r="E15" s="45">
        <f t="shared" ref="E15:E22" si="3">D15/C15*100</f>
        <v>0</v>
      </c>
      <c r="F15" s="47">
        <v>0</v>
      </c>
      <c r="G15" s="46">
        <f t="shared" si="1"/>
        <v>466</v>
      </c>
    </row>
    <row r="16" spans="1:8" s="15" customFormat="1" ht="25.5" outlineLevel="2">
      <c r="A16" s="13" t="s">
        <v>16</v>
      </c>
      <c r="B16" s="14" t="s">
        <v>17</v>
      </c>
      <c r="C16" s="43">
        <v>18798</v>
      </c>
      <c r="D16" s="44">
        <v>10157.530000000001</v>
      </c>
      <c r="E16" s="45">
        <f t="shared" si="3"/>
        <v>54.035163315246301</v>
      </c>
      <c r="F16" s="46">
        <v>0</v>
      </c>
      <c r="G16" s="46">
        <f t="shared" si="1"/>
        <v>18798</v>
      </c>
    </row>
    <row r="17" spans="1:9" outlineLevel="1">
      <c r="A17" s="25" t="s">
        <v>18</v>
      </c>
      <c r="B17" s="26" t="s">
        <v>56</v>
      </c>
      <c r="C17" s="41">
        <f>C18+C19</f>
        <v>43353</v>
      </c>
      <c r="D17" s="41">
        <f>D18+D19</f>
        <v>1704.19</v>
      </c>
      <c r="E17" s="48">
        <f t="shared" si="3"/>
        <v>3.93096210181533</v>
      </c>
      <c r="F17" s="49">
        <f>F18+F19</f>
        <v>0</v>
      </c>
      <c r="G17" s="49">
        <f t="shared" si="1"/>
        <v>43353</v>
      </c>
    </row>
    <row r="18" spans="1:9" s="15" customFormat="1" outlineLevel="2">
      <c r="A18" s="13" t="s">
        <v>19</v>
      </c>
      <c r="B18" s="14" t="s">
        <v>20</v>
      </c>
      <c r="C18" s="43">
        <v>32977</v>
      </c>
      <c r="D18" s="44">
        <v>1356.9</v>
      </c>
      <c r="E18" s="45">
        <f t="shared" si="3"/>
        <v>4.1146859932680355</v>
      </c>
      <c r="F18" s="46">
        <v>0</v>
      </c>
      <c r="G18" s="46">
        <f t="shared" si="1"/>
        <v>32977</v>
      </c>
    </row>
    <row r="19" spans="1:9" s="15" customFormat="1" outlineLevel="2">
      <c r="A19" s="13" t="s">
        <v>21</v>
      </c>
      <c r="B19" s="14" t="s">
        <v>22</v>
      </c>
      <c r="C19" s="43">
        <v>10376</v>
      </c>
      <c r="D19" s="44">
        <v>347.29</v>
      </c>
      <c r="E19" s="45">
        <f t="shared" si="3"/>
        <v>3.3470508866615267</v>
      </c>
      <c r="F19" s="46">
        <v>0</v>
      </c>
      <c r="G19" s="46">
        <f t="shared" si="1"/>
        <v>10376</v>
      </c>
    </row>
    <row r="20" spans="1:9" outlineLevel="1">
      <c r="A20" s="25" t="s">
        <v>23</v>
      </c>
      <c r="B20" s="26" t="s">
        <v>24</v>
      </c>
      <c r="C20" s="41">
        <v>15956</v>
      </c>
      <c r="D20" s="41">
        <v>2869.3</v>
      </c>
      <c r="E20" s="48">
        <f t="shared" si="3"/>
        <v>17.98257708698922</v>
      </c>
      <c r="F20" s="49">
        <v>0</v>
      </c>
      <c r="G20" s="49">
        <f t="shared" si="1"/>
        <v>15956</v>
      </c>
    </row>
    <row r="21" spans="1:9" ht="38.25" outlineLevel="1">
      <c r="A21" s="11" t="s">
        <v>60</v>
      </c>
      <c r="B21" s="30" t="s">
        <v>61</v>
      </c>
      <c r="C21" s="37">
        <v>0</v>
      </c>
      <c r="D21" s="38">
        <v>0</v>
      </c>
      <c r="E21" s="39">
        <v>0</v>
      </c>
      <c r="F21" s="40">
        <v>0</v>
      </c>
      <c r="G21" s="40">
        <f t="shared" si="1"/>
        <v>0</v>
      </c>
    </row>
    <row r="22" spans="1:9" ht="51" outlineLevel="1">
      <c r="A22" s="25" t="s">
        <v>25</v>
      </c>
      <c r="B22" s="26" t="s">
        <v>26</v>
      </c>
      <c r="C22" s="41">
        <f>C23+C24+C25+C26</f>
        <v>172861.3</v>
      </c>
      <c r="D22" s="41">
        <f>D23+D24+D25+D26</f>
        <v>15818.349999999999</v>
      </c>
      <c r="E22" s="48">
        <f t="shared" si="3"/>
        <v>9.1508914950888371</v>
      </c>
      <c r="F22" s="49">
        <f>F23+F24+F25+F26</f>
        <v>0</v>
      </c>
      <c r="G22" s="49">
        <f t="shared" si="1"/>
        <v>172861.3</v>
      </c>
    </row>
    <row r="23" spans="1:9" s="15" customFormat="1" ht="76.5" outlineLevel="3">
      <c r="A23" s="16" t="s">
        <v>27</v>
      </c>
      <c r="B23" s="17" t="s">
        <v>28</v>
      </c>
      <c r="C23" s="50">
        <v>115652.5</v>
      </c>
      <c r="D23" s="51">
        <v>7693.59</v>
      </c>
      <c r="E23" s="52">
        <f t="shared" ref="E23:E32" si="4">D23/C23*100</f>
        <v>6.652333499059683</v>
      </c>
      <c r="F23" s="46">
        <v>0</v>
      </c>
      <c r="G23" s="46">
        <f t="shared" si="1"/>
        <v>115652.5</v>
      </c>
    </row>
    <row r="24" spans="1:9" s="15" customFormat="1" ht="89.25" outlineLevel="3">
      <c r="A24" s="16" t="s">
        <v>29</v>
      </c>
      <c r="B24" s="17" t="s">
        <v>30</v>
      </c>
      <c r="C24" s="50">
        <v>627</v>
      </c>
      <c r="D24" s="51">
        <v>572.89</v>
      </c>
      <c r="E24" s="52">
        <f t="shared" si="4"/>
        <v>91.370015948963314</v>
      </c>
      <c r="F24" s="46">
        <v>0</v>
      </c>
      <c r="G24" s="46">
        <f t="shared" si="1"/>
        <v>627</v>
      </c>
    </row>
    <row r="25" spans="1:9" s="15" customFormat="1" ht="51" outlineLevel="3">
      <c r="A25" s="16" t="s">
        <v>31</v>
      </c>
      <c r="B25" s="17" t="s">
        <v>32</v>
      </c>
      <c r="C25" s="50">
        <v>51181.8</v>
      </c>
      <c r="D25" s="51">
        <v>6850.08</v>
      </c>
      <c r="E25" s="52">
        <f t="shared" si="4"/>
        <v>13.383820029776208</v>
      </c>
      <c r="F25" s="46">
        <v>0</v>
      </c>
      <c r="G25" s="46">
        <f t="shared" si="1"/>
        <v>51181.8</v>
      </c>
    </row>
    <row r="26" spans="1:9" s="15" customFormat="1" ht="89.25" outlineLevel="2">
      <c r="A26" s="13" t="s">
        <v>33</v>
      </c>
      <c r="B26" s="14" t="s">
        <v>34</v>
      </c>
      <c r="C26" s="43">
        <v>5400</v>
      </c>
      <c r="D26" s="44">
        <v>701.79</v>
      </c>
      <c r="E26" s="45">
        <f t="shared" si="4"/>
        <v>12.996111111111111</v>
      </c>
      <c r="F26" s="46">
        <v>0</v>
      </c>
      <c r="G26" s="46">
        <f t="shared" si="1"/>
        <v>5400</v>
      </c>
    </row>
    <row r="27" spans="1:9" ht="25.5" outlineLevel="1">
      <c r="A27" s="25" t="s">
        <v>35</v>
      </c>
      <c r="B27" s="26" t="s">
        <v>36</v>
      </c>
      <c r="C27" s="41">
        <v>3753</v>
      </c>
      <c r="D27" s="41">
        <v>100.38</v>
      </c>
      <c r="E27" s="48">
        <f t="shared" si="4"/>
        <v>2.6746602717825736</v>
      </c>
      <c r="F27" s="49">
        <v>0</v>
      </c>
      <c r="G27" s="49">
        <f t="shared" si="1"/>
        <v>3753</v>
      </c>
    </row>
    <row r="28" spans="1:9" ht="38.25" outlineLevel="1">
      <c r="A28" s="11" t="s">
        <v>37</v>
      </c>
      <c r="B28" s="12" t="s">
        <v>38</v>
      </c>
      <c r="C28" s="37">
        <v>600</v>
      </c>
      <c r="D28" s="38">
        <v>16.68</v>
      </c>
      <c r="E28" s="39">
        <f t="shared" si="4"/>
        <v>2.78</v>
      </c>
      <c r="F28" s="40">
        <v>0</v>
      </c>
      <c r="G28" s="40">
        <f>C28+F28</f>
        <v>600</v>
      </c>
    </row>
    <row r="29" spans="1:9" ht="25.5" outlineLevel="1">
      <c r="A29" s="25" t="s">
        <v>39</v>
      </c>
      <c r="B29" s="26" t="s">
        <v>40</v>
      </c>
      <c r="C29" s="41">
        <f>C30+C31</f>
        <v>48537.3</v>
      </c>
      <c r="D29" s="41">
        <f>D30+D31</f>
        <v>5233.2299999999996</v>
      </c>
      <c r="E29" s="48">
        <f t="shared" si="4"/>
        <v>10.781872910112428</v>
      </c>
      <c r="F29" s="49">
        <f>F30+F31</f>
        <v>0</v>
      </c>
      <c r="G29" s="49">
        <f t="shared" si="1"/>
        <v>48537.3</v>
      </c>
    </row>
    <row r="30" spans="1:9" s="15" customFormat="1" ht="89.25" outlineLevel="2">
      <c r="A30" s="13" t="s">
        <v>41</v>
      </c>
      <c r="B30" s="14" t="s">
        <v>42</v>
      </c>
      <c r="C30" s="43">
        <v>37537.300000000003</v>
      </c>
      <c r="D30" s="44">
        <v>5026.49</v>
      </c>
      <c r="E30" s="45">
        <f t="shared" si="4"/>
        <v>13.390654096059118</v>
      </c>
      <c r="F30" s="46">
        <v>0</v>
      </c>
      <c r="G30" s="46">
        <f t="shared" si="1"/>
        <v>37537.300000000003</v>
      </c>
    </row>
    <row r="31" spans="1:9" s="15" customFormat="1" ht="38.25" outlineLevel="2">
      <c r="A31" s="13" t="s">
        <v>43</v>
      </c>
      <c r="B31" s="14" t="s">
        <v>44</v>
      </c>
      <c r="C31" s="43">
        <v>11000</v>
      </c>
      <c r="D31" s="44">
        <v>206.74</v>
      </c>
      <c r="E31" s="45">
        <f t="shared" si="4"/>
        <v>1.8794545454545457</v>
      </c>
      <c r="F31" s="46">
        <v>0</v>
      </c>
      <c r="G31" s="46">
        <f t="shared" si="1"/>
        <v>11000</v>
      </c>
    </row>
    <row r="32" spans="1:9" ht="25.5" outlineLevel="1">
      <c r="A32" s="11" t="s">
        <v>45</v>
      </c>
      <c r="B32" s="12" t="s">
        <v>46</v>
      </c>
      <c r="C32" s="37">
        <v>9854.5</v>
      </c>
      <c r="D32" s="38">
        <f>6561.64+1007.98+6.2</f>
        <v>7575.8200000000006</v>
      </c>
      <c r="E32" s="39">
        <f t="shared" si="4"/>
        <v>76.876756811608914</v>
      </c>
      <c r="F32" s="53">
        <v>100</v>
      </c>
      <c r="G32" s="40">
        <f>C32+F32</f>
        <v>9954.5</v>
      </c>
      <c r="H32" s="28"/>
      <c r="I32" s="28"/>
    </row>
    <row r="33" spans="1:7" outlineLevel="1">
      <c r="A33" s="25" t="s">
        <v>47</v>
      </c>
      <c r="B33" s="26" t="s">
        <v>48</v>
      </c>
      <c r="C33" s="49">
        <f>C36</f>
        <v>0</v>
      </c>
      <c r="D33" s="49">
        <f>D36+D35+D34</f>
        <v>-56.61</v>
      </c>
      <c r="E33" s="49" t="s">
        <v>55</v>
      </c>
      <c r="F33" s="49">
        <f>F34+F35+F36</f>
        <v>0</v>
      </c>
      <c r="G33" s="49">
        <f>G34+G35+G36</f>
        <v>0</v>
      </c>
    </row>
    <row r="34" spans="1:7" outlineLevel="2">
      <c r="A34" s="18" t="s">
        <v>49</v>
      </c>
      <c r="B34" s="19" t="s">
        <v>50</v>
      </c>
      <c r="C34" s="54">
        <v>0</v>
      </c>
      <c r="D34" s="55">
        <v>-56.61</v>
      </c>
      <c r="E34" s="45" t="s">
        <v>55</v>
      </c>
      <c r="F34" s="46">
        <v>0</v>
      </c>
      <c r="G34" s="46">
        <f t="shared" si="1"/>
        <v>0</v>
      </c>
    </row>
    <row r="35" spans="1:7" outlineLevel="2">
      <c r="A35" s="18" t="s">
        <v>51</v>
      </c>
      <c r="B35" s="19" t="s">
        <v>52</v>
      </c>
      <c r="C35" s="54">
        <v>0</v>
      </c>
      <c r="D35" s="55">
        <v>0</v>
      </c>
      <c r="E35" s="45" t="s">
        <v>55</v>
      </c>
      <c r="F35" s="46">
        <v>0</v>
      </c>
      <c r="G35" s="46">
        <f t="shared" si="1"/>
        <v>0</v>
      </c>
    </row>
    <row r="36" spans="1:7" ht="39" outlineLevel="2" thickBot="1">
      <c r="A36" s="18" t="s">
        <v>59</v>
      </c>
      <c r="B36" s="19" t="s">
        <v>66</v>
      </c>
      <c r="C36" s="54">
        <v>0</v>
      </c>
      <c r="D36" s="55">
        <v>0</v>
      </c>
      <c r="E36" s="45"/>
      <c r="F36" s="46">
        <v>0</v>
      </c>
      <c r="G36" s="46">
        <f t="shared" si="1"/>
        <v>0</v>
      </c>
    </row>
    <row r="37" spans="1:7">
      <c r="A37" s="20"/>
      <c r="B37" s="20"/>
      <c r="C37" s="20"/>
      <c r="D37" s="20"/>
      <c r="E37" s="21"/>
      <c r="F37" s="22"/>
      <c r="G37" s="20"/>
    </row>
    <row r="38" spans="1:7">
      <c r="A38" s="57"/>
      <c r="B38" s="57"/>
      <c r="C38" s="57"/>
      <c r="D38" s="57"/>
      <c r="E38" s="57"/>
      <c r="F38" s="57"/>
      <c r="G38" s="57"/>
    </row>
  </sheetData>
  <autoFilter ref="A8:G8"/>
  <mergeCells count="3">
    <mergeCell ref="A5:G5"/>
    <mergeCell ref="A38:G38"/>
    <mergeCell ref="A2:G4"/>
  </mergeCells>
  <pageMargins left="0.23622047244094491" right="0.11811023622047245" top="0.27559055118110237" bottom="0.31496062992125984" header="0.31496062992125984" footer="0.31496062992125984"/>
  <pageSetup paperSize="9" scale="61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C5337883-425A-4F66-9DBC-E01D432995E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Хаматдинова Светлана Амирановна</dc:creator>
  <cp:lastModifiedBy>Хаматдинова Светлана Амирановна</cp:lastModifiedBy>
  <cp:lastPrinted>2025-02-24T11:44:52Z</cp:lastPrinted>
  <dcterms:created xsi:type="dcterms:W3CDTF">2020-11-02T09:40:27Z</dcterms:created>
  <dcterms:modified xsi:type="dcterms:W3CDTF">2025-02-24T11:46:10Z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Бюджетные назначения и фактическое поступление налоговых и неналоговых доходов в бюджет МО ГО _Усинск_(7).xlsx</vt:lpwstr>
  </property>
  <property fmtid="{D5CDD505-2E9C-101B-9397-08002B2CF9AE}" pid="3" name="Название отчета">
    <vt:lpwstr>Бюджетные назначения и фактическое поступление налоговых и неналоговых доходов в бюджет МО ГО _Усинск_(7).xlsx</vt:lpwstr>
  </property>
  <property fmtid="{D5CDD505-2E9C-101B-9397-08002B2CF9AE}" pid="4" name="Версия клиента">
    <vt:lpwstr>20.1.37.10140 (.NET 4.0)</vt:lpwstr>
  </property>
  <property fmtid="{D5CDD505-2E9C-101B-9397-08002B2CF9AE}" pid="5" name="Версия базы">
    <vt:lpwstr>20.1.1944.322710730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06-фу-хаматдинова-са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используется</vt:lpwstr>
  </property>
</Properties>
</file>